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<sst xmlns="http://schemas.openxmlformats.org/spreadsheetml/2006/main" count="567" uniqueCount="173">
  <si>
    <t>Human</t>
  </si>
  <si>
    <t>Footman</t>
  </si>
  <si>
    <t>Defender</t>
  </si>
  <si>
    <t>Mortar</t>
  </si>
  <si>
    <t>Gryphon</t>
  </si>
  <si>
    <t>Crusader</t>
  </si>
  <si>
    <t>Paladin</t>
  </si>
  <si>
    <t>Warlock</t>
  </si>
  <si>
    <t>Price</t>
  </si>
  <si>
    <t>HP</t>
  </si>
  <si>
    <t>DPS</t>
  </si>
  <si>
    <t>Armor</t>
  </si>
  <si>
    <t>HP/Gold</t>
  </si>
  <si>
    <t>Damage Type</t>
  </si>
  <si>
    <t>Armor Type</t>
  </si>
  <si>
    <t>Naga</t>
  </si>
  <si>
    <t>HP/Sec</t>
  </si>
  <si>
    <t>Build Time</t>
  </si>
  <si>
    <t>Murloc</t>
  </si>
  <si>
    <t>Murloc Warrior</t>
  </si>
  <si>
    <t>Murloc Champion</t>
  </si>
  <si>
    <t>Murloc Assassin</t>
  </si>
  <si>
    <t>Suumpmolk</t>
  </si>
  <si>
    <t>Ancient Hydra</t>
  </si>
  <si>
    <t>Winged Serpent</t>
  </si>
  <si>
    <t>Naga Guardian</t>
  </si>
  <si>
    <t>Naga Royal Guardian</t>
  </si>
  <si>
    <t>Dragon Turtle</t>
  </si>
  <si>
    <t>Naga Siren</t>
  </si>
  <si>
    <t>Lobster</t>
  </si>
  <si>
    <t>Range</t>
  </si>
  <si>
    <t>Melee</t>
  </si>
  <si>
    <t>Elf</t>
  </si>
  <si>
    <t>Archer</t>
  </si>
  <si>
    <t>Master Archer</t>
  </si>
  <si>
    <t>Blademaster</t>
  </si>
  <si>
    <t>Bloodthrister</t>
  </si>
  <si>
    <t>Dragonhawk</t>
  </si>
  <si>
    <t>Ballista</t>
  </si>
  <si>
    <t>Wizard</t>
  </si>
  <si>
    <t>Sorceress</t>
  </si>
  <si>
    <t>Chaos</t>
  </si>
  <si>
    <t>Quill Demon</t>
  </si>
  <si>
    <t>Saytr</t>
  </si>
  <si>
    <t>Chaos Warrior</t>
  </si>
  <si>
    <t>Chaos Champion</t>
  </si>
  <si>
    <t>Succubus</t>
  </si>
  <si>
    <t>Blood Fiend</t>
  </si>
  <si>
    <t>Red Dragon</t>
  </si>
  <si>
    <t>?</t>
  </si>
  <si>
    <t>Undead</t>
  </si>
  <si>
    <t>Zombie</t>
  </si>
  <si>
    <t>Suffocated Zombie</t>
  </si>
  <si>
    <t>Necromancer</t>
  </si>
  <si>
    <t>Might Necromancer</t>
  </si>
  <si>
    <t>Lich King</t>
  </si>
  <si>
    <t>Vampire</t>
  </si>
  <si>
    <t>Lesser Vampire</t>
  </si>
  <si>
    <t>Vampire Lord</t>
  </si>
  <si>
    <t>Banshee</t>
  </si>
  <si>
    <t>Flesh Golem</t>
  </si>
  <si>
    <t>Frost Wyrm</t>
  </si>
  <si>
    <t>Orc</t>
  </si>
  <si>
    <t>Grunt</t>
  </si>
  <si>
    <t>Veteran Grunt</t>
  </si>
  <si>
    <t>Axemaster</t>
  </si>
  <si>
    <t>Shaman</t>
  </si>
  <si>
    <t>Troll Trapper</t>
  </si>
  <si>
    <t>Troll Berserker</t>
  </si>
  <si>
    <t>Wyvern Rider</t>
  </si>
  <si>
    <t>Kodo</t>
  </si>
  <si>
    <t>Spellbreaker Kodo</t>
  </si>
  <si>
    <t>Catapult</t>
  </si>
  <si>
    <t>Aura Kodos</t>
  </si>
  <si>
    <t>Northerend</t>
  </si>
  <si>
    <t>Frost Wolf</t>
  </si>
  <si>
    <t>Polar Bear</t>
  </si>
  <si>
    <t>Magnataur</t>
  </si>
  <si>
    <t>Hirmuthrusa</t>
  </si>
  <si>
    <t>Ice Troll Priest</t>
  </si>
  <si>
    <t>Ice Troll Doctor</t>
  </si>
  <si>
    <t>Wandigoo</t>
  </si>
  <si>
    <t>Ancient Wandigo</t>
  </si>
  <si>
    <t>Azure Drake</t>
  </si>
  <si>
    <t>Ice Queen</t>
  </si>
  <si>
    <t>Corrupted</t>
  </si>
  <si>
    <t>Corrupted Ent</t>
  </si>
  <si>
    <t>Corrupted Treant</t>
  </si>
  <si>
    <t>Void Walker</t>
  </si>
  <si>
    <t>Void Keeper</t>
  </si>
  <si>
    <t>Nether Drake</t>
  </si>
  <si>
    <t>Shadow Drake</t>
  </si>
  <si>
    <t>Felhound</t>
  </si>
  <si>
    <t>Infernal Tank</t>
  </si>
  <si>
    <t>Incubus</t>
  </si>
  <si>
    <t>Infernal</t>
  </si>
  <si>
    <t>Corrupted Annihilator</t>
  </si>
  <si>
    <t>Infernal Machine</t>
  </si>
  <si>
    <t>Night Elf</t>
  </si>
  <si>
    <t>Huntress</t>
  </si>
  <si>
    <t>Ranger</t>
  </si>
  <si>
    <t>Amazon</t>
  </si>
  <si>
    <t>Druid</t>
  </si>
  <si>
    <t>Sage Druid</t>
  </si>
  <si>
    <t>Assassin</t>
  </si>
  <si>
    <t>Royal Assassin</t>
  </si>
  <si>
    <t>Avenging Spirit</t>
  </si>
  <si>
    <t>Avatar of Vengence</t>
  </si>
  <si>
    <t>Faerie Dragon</t>
  </si>
  <si>
    <t>Glaive Thrower</t>
  </si>
  <si>
    <t>Mechanical</t>
  </si>
  <si>
    <t>Light Tank</t>
  </si>
  <si>
    <t>Mine Layer</t>
  </si>
  <si>
    <t>Assult Tank</t>
  </si>
  <si>
    <t>Heavy Tank</t>
  </si>
  <si>
    <t>Rocket Tank</t>
  </si>
  <si>
    <t>Lunatic Goblin</t>
  </si>
  <si>
    <t>Move Speed</t>
  </si>
  <si>
    <t>Fast</t>
  </si>
  <si>
    <t>Flamegunner</t>
  </si>
  <si>
    <t>Flamegunner Sargent</t>
  </si>
  <si>
    <t>Iron Golem</t>
  </si>
  <si>
    <t>Average</t>
  </si>
  <si>
    <t>Very Fast</t>
  </si>
  <si>
    <t>Goblin Shredder</t>
  </si>
  <si>
    <t>Adamant Golem</t>
  </si>
  <si>
    <t>-</t>
  </si>
  <si>
    <t>Fast/Very Fast</t>
  </si>
  <si>
    <t>Mutation</t>
  </si>
  <si>
    <t>Slow</t>
  </si>
  <si>
    <t>Normal</t>
  </si>
  <si>
    <t>Pierce</t>
  </si>
  <si>
    <t>Siege</t>
  </si>
  <si>
    <t>Magic</t>
  </si>
  <si>
    <t>Hero</t>
  </si>
  <si>
    <t>Heavy</t>
  </si>
  <si>
    <t>Medium</t>
  </si>
  <si>
    <t>Elder Blademaster</t>
  </si>
  <si>
    <t>Plague Bearer</t>
  </si>
  <si>
    <t>Light</t>
  </si>
  <si>
    <t>Unarmored</t>
  </si>
  <si>
    <t>Divine</t>
  </si>
  <si>
    <t>DPS/Sec</t>
  </si>
  <si>
    <t>Sniper</t>
  </si>
  <si>
    <t>Heavy Gunner</t>
  </si>
  <si>
    <t>Marksman (Air)</t>
  </si>
  <si>
    <t>Marksman (Buildings)</t>
  </si>
  <si>
    <t>Roterothopter (Buildings)</t>
  </si>
  <si>
    <t>Roterothopter (Air)</t>
  </si>
  <si>
    <t>Gyrocopter (Air)</t>
  </si>
  <si>
    <t>Gyrocopter (Building)</t>
  </si>
  <si>
    <t>x2</t>
  </si>
  <si>
    <t>(HP/GoldxBT)x1000</t>
  </si>
  <si>
    <t>(DPS/GoldxBT)x1000</t>
  </si>
  <si>
    <t>Примечания+описание способностей</t>
  </si>
  <si>
    <t>Призывается сиреной сразу 2 штуки при виде врага</t>
  </si>
  <si>
    <t>(DPS/Gold)x100</t>
  </si>
  <si>
    <t>Skull Pile</t>
  </si>
  <si>
    <t>&gt;=12</t>
  </si>
  <si>
    <t>skeletal hero</t>
  </si>
  <si>
    <t>skeletal mage</t>
  </si>
  <si>
    <t>skeletal archer</t>
  </si>
  <si>
    <t>skeleton warrier</t>
  </si>
  <si>
    <t>normal</t>
  </si>
  <si>
    <t>Skull Shrine</t>
  </si>
  <si>
    <t>&gt;=15</t>
  </si>
  <si>
    <t>greater skeleton warrier</t>
  </si>
  <si>
    <t>pierce</t>
  </si>
  <si>
    <t>greater skeleton archer</t>
  </si>
  <si>
    <t>greater skeletal mage</t>
  </si>
  <si>
    <t>skeletal general</t>
  </si>
  <si>
    <t>Bounty for 1 unit</t>
  </si>
  <si>
    <t>(Bounty/BT)x100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</si>
</sst>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38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1">
      <selection activeCell="P62" sqref="P62"/>
    </sheetView>
  </sheetViews>
  <sheetFormatPr defaultColWidth="9.00390625" defaultRowHeight="15"/>
  <cols>
    <col min="1" max="1" width="22.7109375" style="1" customWidth="1"/>
    <col min="2" max="4" width="6.57421875" style="1" customWidth="1"/>
    <col min="5" max="5" width="13.28125" style="1" customWidth="1"/>
    <col min="6" max="6" width="6.57421875" style="1" customWidth="1"/>
    <col min="7" max="7" width="10.140625" style="1" customWidth="1"/>
    <col min="8" max="8" width="8.421875" style="1" customWidth="1"/>
    <col min="9" max="9" width="13.00390625" style="1" customWidth="1"/>
    <col min="10" max="10" width="8.8515625" style="1" customWidth="1"/>
    <col min="11" max="11" width="16.00390625" style="1" customWidth="1"/>
    <col min="12" max="12" width="10.28125" style="1" customWidth="1"/>
    <col min="13" max="13" width="8.28125" style="1" customWidth="1"/>
    <col min="14" max="14" width="8.57421875" style="2" customWidth="1"/>
    <col min="15" max="15" width="18.00390625" style="2" customWidth="1"/>
    <col min="16" max="16" width="18.57421875" style="2" customWidth="1"/>
    <col min="17" max="17" width="17.421875" style="1" customWidth="1"/>
    <col min="18" max="18" width="16.57421875" style="1" customWidth="1"/>
    <col min="19" max="19" width="49.421875" style="1" customWidth="1"/>
    <col min="20" max="16384" width="9.00390625" style="1" customWidth="1"/>
  </cols>
  <sheetData>
    <row r="1" spans="2:19" ht="15">
      <c r="B1" s="1" t="s">
        <v>8</v>
      </c>
      <c r="C1" s="1" t="s">
        <v>9</v>
      </c>
      <c r="D1" s="1" t="s">
        <v>10</v>
      </c>
      <c r="E1" s="1" t="s">
        <v>13</v>
      </c>
      <c r="F1" s="1" t="s">
        <v>11</v>
      </c>
      <c r="G1" s="1" t="s">
        <v>14</v>
      </c>
      <c r="H1" s="1" t="s">
        <v>30</v>
      </c>
      <c r="I1" s="1" t="s">
        <v>117</v>
      </c>
      <c r="J1" s="1" t="s">
        <v>12</v>
      </c>
      <c r="K1" s="1" t="s">
        <v>156</v>
      </c>
      <c r="L1" s="1" t="s">
        <v>17</v>
      </c>
      <c r="M1" s="1" t="s">
        <v>16</v>
      </c>
      <c r="N1" s="2" t="s">
        <v>142</v>
      </c>
      <c r="O1" s="2" t="s">
        <v>152</v>
      </c>
      <c r="P1" s="2" t="s">
        <v>153</v>
      </c>
      <c r="Q1" s="1" t="s">
        <v>171</v>
      </c>
      <c r="R1" s="1" t="s">
        <v>172</v>
      </c>
      <c r="S1" s="1" t="s">
        <v>154</v>
      </c>
    </row>
    <row r="2" ht="28.5">
      <c r="A2" s="3" t="s">
        <v>0</v>
      </c>
    </row>
    <row r="3" spans="1:18" ht="15">
      <c r="A3" s="1" t="s">
        <v>1</v>
      </c>
      <c r="B3" s="1">
        <v>100</v>
      </c>
      <c r="C3" s="1">
        <v>250</v>
      </c>
      <c r="D3" s="1">
        <v>18</v>
      </c>
      <c r="E3" s="1" t="s">
        <v>130</v>
      </c>
      <c r="F3" s="1">
        <v>4</v>
      </c>
      <c r="G3" s="1" t="s">
        <v>135</v>
      </c>
      <c r="H3" s="1" t="s">
        <v>31</v>
      </c>
      <c r="I3" s="1" t="s">
        <v>122</v>
      </c>
      <c r="J3" s="1">
        <f>ROUND(C3/B3,3)</f>
        <v>2.5</v>
      </c>
      <c r="K3" s="1">
        <f>ROUND(D3/B3,3)*100</f>
        <v>18</v>
      </c>
      <c r="L3" s="1">
        <f>ROUND(15+B3/20,3)</f>
        <v>20</v>
      </c>
      <c r="M3" s="1">
        <f>ROUND(C3/L3,3)</f>
        <v>12.5</v>
      </c>
      <c r="N3" s="2">
        <f>ROUND(D3/L3,2)</f>
        <v>0.9</v>
      </c>
      <c r="O3" s="2">
        <f>ROUND((M3/B3)*1000,3)</f>
        <v>125</v>
      </c>
      <c r="P3" s="2">
        <f>(N3/B3)*1000</f>
        <v>9.000000000000002</v>
      </c>
      <c r="Q3" s="1">
        <v>4</v>
      </c>
      <c r="R3" s="1">
        <f>ROUND((Q3/L3)*100,3)</f>
        <v>20</v>
      </c>
    </row>
    <row r="4" spans="1:18" ht="15">
      <c r="A4" s="1" t="s">
        <v>2</v>
      </c>
      <c r="B4" s="1">
        <v>275</v>
      </c>
      <c r="C4" s="1">
        <v>575</v>
      </c>
      <c r="D4" s="1">
        <v>38</v>
      </c>
      <c r="E4" s="1" t="s">
        <v>130</v>
      </c>
      <c r="F4" s="1">
        <v>7</v>
      </c>
      <c r="G4" s="1" t="s">
        <v>135</v>
      </c>
      <c r="H4" s="1" t="s">
        <v>31</v>
      </c>
      <c r="I4" s="1" t="s">
        <v>122</v>
      </c>
      <c r="J4" s="1">
        <f>ROUND(C4/B4,3)</f>
        <v>2.091</v>
      </c>
      <c r="K4" s="1">
        <f aca="true" t="shared" si="0" ref="K4:K77">ROUND(D4/B4,3)*100</f>
        <v>13.8</v>
      </c>
      <c r="L4" s="1">
        <f aca="true" t="shared" si="1" ref="L4:L74">ROUND(15+B4/20,3)</f>
        <v>28.75</v>
      </c>
      <c r="M4" s="1">
        <f aca="true" t="shared" si="2" ref="M4:M74">ROUND(C4/L4,3)</f>
        <v>20</v>
      </c>
      <c r="N4" s="2">
        <f aca="true" t="shared" si="3" ref="N4:N75">ROUND(D4/L4,2)</f>
        <v>1.32</v>
      </c>
      <c r="O4" s="2">
        <f aca="true" t="shared" si="4" ref="O4:O74">ROUND((M4/B4)*1000,10)</f>
        <v>72.7272727273</v>
      </c>
      <c r="P4" s="2">
        <f aca="true" t="shared" si="5" ref="P4:P77">(N4/B4)*1000</f>
        <v>4.800000000000001</v>
      </c>
      <c r="Q4" s="1">
        <v>9</v>
      </c>
      <c r="R4" s="1">
        <f aca="true" t="shared" si="6" ref="R4:R67">ROUND((Q4/L4)*100,3)</f>
        <v>31.304</v>
      </c>
    </row>
    <row r="5" spans="1:18" ht="15">
      <c r="A5" s="1" t="s">
        <v>143</v>
      </c>
      <c r="B5" s="1">
        <v>140</v>
      </c>
      <c r="C5" s="1">
        <v>270</v>
      </c>
      <c r="D5" s="1">
        <v>22</v>
      </c>
      <c r="E5" s="1" t="s">
        <v>131</v>
      </c>
      <c r="F5" s="1">
        <v>0</v>
      </c>
      <c r="G5" s="1" t="s">
        <v>136</v>
      </c>
      <c r="H5" s="1">
        <v>500</v>
      </c>
      <c r="I5" s="1" t="s">
        <v>122</v>
      </c>
      <c r="J5" s="1">
        <f aca="true" t="shared" si="7" ref="J5:J75">ROUND(C5/B5,3)</f>
        <v>1.929</v>
      </c>
      <c r="K5" s="1">
        <f t="shared" si="0"/>
        <v>15.7</v>
      </c>
      <c r="L5" s="1">
        <f t="shared" si="1"/>
        <v>22</v>
      </c>
      <c r="M5" s="1">
        <f t="shared" si="2"/>
        <v>12.273</v>
      </c>
      <c r="N5" s="2">
        <f t="shared" si="3"/>
        <v>1</v>
      </c>
      <c r="O5" s="2">
        <f t="shared" si="4"/>
        <v>87.6642857143</v>
      </c>
      <c r="P5" s="2">
        <f t="shared" si="5"/>
        <v>7.142857142857142</v>
      </c>
      <c r="Q5" s="1">
        <v>5</v>
      </c>
      <c r="R5" s="1">
        <f t="shared" si="6"/>
        <v>22.727</v>
      </c>
    </row>
    <row r="6" spans="1:18" ht="15">
      <c r="A6" s="1" t="s">
        <v>145</v>
      </c>
      <c r="B6" s="1">
        <v>300</v>
      </c>
      <c r="C6" s="1">
        <v>450</v>
      </c>
      <c r="D6" s="1">
        <v>61</v>
      </c>
      <c r="E6" s="1" t="s">
        <v>131</v>
      </c>
      <c r="F6" s="1">
        <v>1</v>
      </c>
      <c r="G6" s="1" t="s">
        <v>136</v>
      </c>
      <c r="H6" s="1">
        <v>500</v>
      </c>
      <c r="I6" s="1" t="s">
        <v>122</v>
      </c>
      <c r="J6" s="1">
        <f t="shared" si="7"/>
        <v>1.5</v>
      </c>
      <c r="K6" s="1">
        <f t="shared" si="0"/>
        <v>20.3</v>
      </c>
      <c r="L6" s="1">
        <f t="shared" si="1"/>
        <v>30</v>
      </c>
      <c r="M6" s="1">
        <f t="shared" si="2"/>
        <v>15</v>
      </c>
      <c r="N6" s="2">
        <f t="shared" si="3"/>
        <v>2.03</v>
      </c>
      <c r="O6" s="2">
        <f t="shared" si="4"/>
        <v>50</v>
      </c>
      <c r="P6" s="2">
        <f t="shared" si="5"/>
        <v>6.766666666666666</v>
      </c>
      <c r="Q6" s="1">
        <v>10</v>
      </c>
      <c r="R6" s="1">
        <f t="shared" si="6"/>
        <v>33.333</v>
      </c>
    </row>
    <row r="7" spans="1:18" ht="15">
      <c r="A7" s="1" t="s">
        <v>146</v>
      </c>
      <c r="B7" s="1">
        <v>300</v>
      </c>
      <c r="C7" s="1">
        <v>450</v>
      </c>
      <c r="D7" s="1">
        <v>28</v>
      </c>
      <c r="E7" s="1" t="s">
        <v>131</v>
      </c>
      <c r="F7" s="1">
        <v>1</v>
      </c>
      <c r="G7" s="1" t="s">
        <v>136</v>
      </c>
      <c r="H7" s="1">
        <v>500</v>
      </c>
      <c r="I7" s="1" t="s">
        <v>122</v>
      </c>
      <c r="J7" s="1">
        <f>ROUND(C7/B7,3)</f>
        <v>1.5</v>
      </c>
      <c r="K7" s="1">
        <f t="shared" si="0"/>
        <v>9.3</v>
      </c>
      <c r="L7" s="1">
        <f t="shared" si="1"/>
        <v>30</v>
      </c>
      <c r="M7" s="1">
        <f t="shared" si="2"/>
        <v>15</v>
      </c>
      <c r="N7" s="2">
        <f>ROUND(D7/L7,2)</f>
        <v>0.93</v>
      </c>
      <c r="O7" s="2">
        <f t="shared" si="4"/>
        <v>50</v>
      </c>
      <c r="P7" s="2">
        <f t="shared" si="5"/>
        <v>3.1000000000000005</v>
      </c>
      <c r="Q7" s="1">
        <v>10</v>
      </c>
      <c r="R7" s="1">
        <f t="shared" si="6"/>
        <v>33.333</v>
      </c>
    </row>
    <row r="8" spans="1:18" ht="15">
      <c r="A8" s="1" t="s">
        <v>144</v>
      </c>
      <c r="B8" s="1">
        <v>320</v>
      </c>
      <c r="C8" s="1">
        <v>500</v>
      </c>
      <c r="D8" s="1">
        <v>53</v>
      </c>
      <c r="E8" s="1" t="s">
        <v>131</v>
      </c>
      <c r="F8" s="1">
        <v>5</v>
      </c>
      <c r="G8" s="1" t="s">
        <v>136</v>
      </c>
      <c r="H8" s="1">
        <v>550</v>
      </c>
      <c r="I8" s="1" t="s">
        <v>122</v>
      </c>
      <c r="J8" s="1">
        <f t="shared" si="7"/>
        <v>1.563</v>
      </c>
      <c r="K8" s="1">
        <f t="shared" si="0"/>
        <v>16.6</v>
      </c>
      <c r="L8" s="1">
        <f t="shared" si="1"/>
        <v>31</v>
      </c>
      <c r="M8" s="1">
        <f t="shared" si="2"/>
        <v>16.129</v>
      </c>
      <c r="N8" s="2">
        <f t="shared" si="3"/>
        <v>1.71</v>
      </c>
      <c r="O8" s="2">
        <f t="shared" si="4"/>
        <v>50.403125</v>
      </c>
      <c r="P8" s="2">
        <f t="shared" si="5"/>
        <v>5.343749999999999</v>
      </c>
      <c r="Q8" s="1">
        <v>10</v>
      </c>
      <c r="R8" s="1">
        <f t="shared" si="6"/>
        <v>32.258</v>
      </c>
    </row>
    <row r="9" spans="1:18" ht="15">
      <c r="A9" s="1" t="s">
        <v>3</v>
      </c>
      <c r="B9" s="1">
        <v>210</v>
      </c>
      <c r="C9" s="1">
        <v>280</v>
      </c>
      <c r="D9" s="1">
        <v>21</v>
      </c>
      <c r="E9" s="1" t="s">
        <v>132</v>
      </c>
      <c r="F9" s="1">
        <v>0</v>
      </c>
      <c r="G9" s="1" t="s">
        <v>139</v>
      </c>
      <c r="H9" s="1">
        <v>1000</v>
      </c>
      <c r="I9" s="1" t="s">
        <v>122</v>
      </c>
      <c r="J9" s="1">
        <f t="shared" si="7"/>
        <v>1.333</v>
      </c>
      <c r="K9" s="1">
        <f t="shared" si="0"/>
        <v>10</v>
      </c>
      <c r="L9" s="1">
        <f t="shared" si="1"/>
        <v>25.5</v>
      </c>
      <c r="M9" s="1">
        <f t="shared" si="2"/>
        <v>10.98</v>
      </c>
      <c r="N9" s="2">
        <f t="shared" si="3"/>
        <v>0.82</v>
      </c>
      <c r="O9" s="2">
        <f t="shared" si="4"/>
        <v>52.2857142857</v>
      </c>
      <c r="P9" s="2">
        <f t="shared" si="5"/>
        <v>3.904761904761904</v>
      </c>
      <c r="Q9" s="1">
        <v>7</v>
      </c>
      <c r="R9" s="1">
        <f t="shared" si="6"/>
        <v>27.451</v>
      </c>
    </row>
    <row r="10" spans="1:18" ht="15">
      <c r="A10" s="1" t="s">
        <v>4</v>
      </c>
      <c r="B10" s="1">
        <v>250</v>
      </c>
      <c r="C10" s="1">
        <v>500</v>
      </c>
      <c r="D10" s="1">
        <v>23</v>
      </c>
      <c r="E10" s="1" t="s">
        <v>133</v>
      </c>
      <c r="F10" s="1">
        <v>2</v>
      </c>
      <c r="G10" s="1" t="s">
        <v>136</v>
      </c>
      <c r="H10" s="1">
        <v>450</v>
      </c>
      <c r="I10" s="1" t="s">
        <v>118</v>
      </c>
      <c r="J10" s="1">
        <f t="shared" si="7"/>
        <v>2</v>
      </c>
      <c r="K10" s="1">
        <f t="shared" si="0"/>
        <v>9.2</v>
      </c>
      <c r="L10" s="1">
        <f t="shared" si="1"/>
        <v>27.5</v>
      </c>
      <c r="M10" s="1">
        <f t="shared" si="2"/>
        <v>18.182</v>
      </c>
      <c r="N10" s="2">
        <f t="shared" si="3"/>
        <v>0.84</v>
      </c>
      <c r="O10" s="2">
        <f t="shared" si="4"/>
        <v>72.728</v>
      </c>
      <c r="P10" s="2">
        <f t="shared" si="5"/>
        <v>3.36</v>
      </c>
      <c r="Q10" s="1">
        <v>8</v>
      </c>
      <c r="R10" s="1">
        <f t="shared" si="6"/>
        <v>29.091</v>
      </c>
    </row>
    <row r="11" spans="1:18" ht="15">
      <c r="A11" s="1" t="s">
        <v>5</v>
      </c>
      <c r="B11" s="1">
        <v>280</v>
      </c>
      <c r="C11" s="1">
        <v>600</v>
      </c>
      <c r="D11" s="1">
        <v>42</v>
      </c>
      <c r="E11" s="1" t="s">
        <v>134</v>
      </c>
      <c r="F11" s="1">
        <v>6</v>
      </c>
      <c r="G11" s="1" t="s">
        <v>135</v>
      </c>
      <c r="H11" s="1" t="s">
        <v>31</v>
      </c>
      <c r="I11" s="1" t="s">
        <v>118</v>
      </c>
      <c r="J11" s="1">
        <f t="shared" si="7"/>
        <v>2.143</v>
      </c>
      <c r="K11" s="1">
        <f t="shared" si="0"/>
        <v>15</v>
      </c>
      <c r="L11" s="1">
        <f t="shared" si="1"/>
        <v>29</v>
      </c>
      <c r="M11" s="1">
        <f t="shared" si="2"/>
        <v>20.69</v>
      </c>
      <c r="N11" s="2">
        <f t="shared" si="3"/>
        <v>1.45</v>
      </c>
      <c r="O11" s="2">
        <f t="shared" si="4"/>
        <v>73.8928571429</v>
      </c>
      <c r="P11" s="2">
        <f t="shared" si="5"/>
        <v>5.178571428571428</v>
      </c>
      <c r="Q11" s="1">
        <v>9</v>
      </c>
      <c r="R11" s="1">
        <f t="shared" si="6"/>
        <v>31.034</v>
      </c>
    </row>
    <row r="12" spans="1:18" ht="15">
      <c r="A12" s="1" t="s">
        <v>6</v>
      </c>
      <c r="B12" s="1">
        <v>525</v>
      </c>
      <c r="C12" s="1">
        <v>850</v>
      </c>
      <c r="D12" s="1">
        <v>67</v>
      </c>
      <c r="E12" s="1" t="s">
        <v>134</v>
      </c>
      <c r="F12" s="1">
        <v>9</v>
      </c>
      <c r="G12" s="1" t="s">
        <v>135</v>
      </c>
      <c r="H12" s="1" t="s">
        <v>31</v>
      </c>
      <c r="I12" s="1" t="s">
        <v>118</v>
      </c>
      <c r="J12" s="1">
        <f t="shared" si="7"/>
        <v>1.619</v>
      </c>
      <c r="K12" s="1">
        <f t="shared" si="0"/>
        <v>12.8</v>
      </c>
      <c r="L12" s="1">
        <f t="shared" si="1"/>
        <v>41.25</v>
      </c>
      <c r="M12" s="1">
        <f t="shared" si="2"/>
        <v>20.606</v>
      </c>
      <c r="N12" s="2">
        <f t="shared" si="3"/>
        <v>1.62</v>
      </c>
      <c r="O12" s="2">
        <f t="shared" si="4"/>
        <v>39.2495238095</v>
      </c>
      <c r="P12" s="2">
        <f t="shared" si="5"/>
        <v>3.085714285714286</v>
      </c>
      <c r="Q12" s="1">
        <v>16</v>
      </c>
      <c r="R12" s="1">
        <f t="shared" si="6"/>
        <v>38.788</v>
      </c>
    </row>
    <row r="13" spans="1:18" ht="15">
      <c r="A13" s="1" t="s">
        <v>7</v>
      </c>
      <c r="B13" s="1">
        <v>300</v>
      </c>
      <c r="C13" s="1">
        <v>320</v>
      </c>
      <c r="D13" s="1">
        <v>17</v>
      </c>
      <c r="E13" s="1" t="s">
        <v>41</v>
      </c>
      <c r="F13" s="1">
        <v>1</v>
      </c>
      <c r="G13" s="1" t="s">
        <v>140</v>
      </c>
      <c r="H13" s="1">
        <v>160</v>
      </c>
      <c r="I13" s="1" t="s">
        <v>118</v>
      </c>
      <c r="J13" s="1">
        <f t="shared" si="7"/>
        <v>1.067</v>
      </c>
      <c r="K13" s="1">
        <f t="shared" si="0"/>
        <v>5.7</v>
      </c>
      <c r="L13" s="1">
        <f t="shared" si="1"/>
        <v>30</v>
      </c>
      <c r="M13" s="1">
        <f t="shared" si="2"/>
        <v>10.667</v>
      </c>
      <c r="N13" s="2">
        <f t="shared" si="3"/>
        <v>0.57</v>
      </c>
      <c r="O13" s="2">
        <f t="shared" si="4"/>
        <v>35.5566666667</v>
      </c>
      <c r="P13" s="2">
        <f t="shared" si="5"/>
        <v>1.8999999999999997</v>
      </c>
      <c r="Q13" s="1">
        <v>10</v>
      </c>
      <c r="R13" s="1">
        <f t="shared" si="6"/>
        <v>33.333</v>
      </c>
    </row>
    <row r="14" ht="28.5">
      <c r="A14" s="3" t="s">
        <v>15</v>
      </c>
    </row>
    <row r="15" spans="1:19" ht="15">
      <c r="A15" s="1" t="s">
        <v>18</v>
      </c>
      <c r="B15" s="1">
        <v>120</v>
      </c>
      <c r="C15" s="1">
        <v>180</v>
      </c>
      <c r="D15" s="1">
        <v>12</v>
      </c>
      <c r="E15" s="1" t="s">
        <v>130</v>
      </c>
      <c r="F15" s="1">
        <v>2</v>
      </c>
      <c r="G15" s="1" t="s">
        <v>140</v>
      </c>
      <c r="H15" s="1" t="s">
        <v>31</v>
      </c>
      <c r="I15" s="1" t="s">
        <v>122</v>
      </c>
      <c r="J15" s="1">
        <f t="shared" si="7"/>
        <v>1.5</v>
      </c>
      <c r="K15" s="1">
        <f t="shared" si="0"/>
        <v>10</v>
      </c>
      <c r="L15" s="1">
        <f t="shared" si="1"/>
        <v>21</v>
      </c>
      <c r="M15" s="1">
        <f t="shared" si="2"/>
        <v>8.571</v>
      </c>
      <c r="N15" s="2">
        <f t="shared" si="3"/>
        <v>0.57</v>
      </c>
      <c r="O15" s="2">
        <f t="shared" si="4"/>
        <v>71.425</v>
      </c>
      <c r="P15" s="2">
        <f t="shared" si="5"/>
        <v>4.75</v>
      </c>
      <c r="Q15" s="1">
        <v>2</v>
      </c>
      <c r="R15" s="1">
        <f t="shared" si="6"/>
        <v>9.524</v>
      </c>
      <c r="S15" s="1" t="s">
        <v>151</v>
      </c>
    </row>
    <row r="16" spans="1:19" ht="15">
      <c r="A16" s="1" t="s">
        <v>19</v>
      </c>
      <c r="B16" s="1">
        <v>250</v>
      </c>
      <c r="C16" s="1">
        <v>325</v>
      </c>
      <c r="D16" s="1">
        <v>24</v>
      </c>
      <c r="E16" s="1" t="s">
        <v>130</v>
      </c>
      <c r="F16" s="1">
        <v>4</v>
      </c>
      <c r="G16" s="1" t="s">
        <v>140</v>
      </c>
      <c r="H16" s="1" t="s">
        <v>31</v>
      </c>
      <c r="I16" s="1" t="s">
        <v>122</v>
      </c>
      <c r="J16" s="1">
        <f t="shared" si="7"/>
        <v>1.3</v>
      </c>
      <c r="K16" s="1">
        <f t="shared" si="0"/>
        <v>9.6</v>
      </c>
      <c r="L16" s="1">
        <f t="shared" si="1"/>
        <v>27.5</v>
      </c>
      <c r="M16" s="1">
        <f t="shared" si="2"/>
        <v>11.818</v>
      </c>
      <c r="N16" s="2">
        <f t="shared" si="3"/>
        <v>0.87</v>
      </c>
      <c r="O16" s="2">
        <f t="shared" si="4"/>
        <v>47.272</v>
      </c>
      <c r="P16" s="2">
        <f t="shared" si="5"/>
        <v>3.48</v>
      </c>
      <c r="Q16" s="1">
        <v>4</v>
      </c>
      <c r="R16" s="1">
        <f t="shared" si="6"/>
        <v>14.545</v>
      </c>
      <c r="S16" s="1" t="s">
        <v>151</v>
      </c>
    </row>
    <row r="17" spans="1:19" ht="15">
      <c r="A17" s="1" t="s">
        <v>20</v>
      </c>
      <c r="B17" s="1">
        <v>400</v>
      </c>
      <c r="C17" s="1">
        <v>520</v>
      </c>
      <c r="D17" s="1">
        <v>36</v>
      </c>
      <c r="E17" s="1" t="s">
        <v>130</v>
      </c>
      <c r="F17" s="1">
        <v>6</v>
      </c>
      <c r="G17" s="1" t="s">
        <v>140</v>
      </c>
      <c r="H17" s="1" t="s">
        <v>31</v>
      </c>
      <c r="I17" s="1" t="s">
        <v>122</v>
      </c>
      <c r="J17" s="1">
        <f t="shared" si="7"/>
        <v>1.3</v>
      </c>
      <c r="K17" s="1">
        <f t="shared" si="0"/>
        <v>9</v>
      </c>
      <c r="L17" s="1">
        <f t="shared" si="1"/>
        <v>35</v>
      </c>
      <c r="M17" s="1">
        <f t="shared" si="2"/>
        <v>14.857</v>
      </c>
      <c r="N17" s="2">
        <f t="shared" si="3"/>
        <v>1.03</v>
      </c>
      <c r="O17" s="2">
        <f t="shared" si="4"/>
        <v>37.1425</v>
      </c>
      <c r="P17" s="2">
        <f t="shared" si="5"/>
        <v>2.575</v>
      </c>
      <c r="Q17" s="1">
        <v>7</v>
      </c>
      <c r="R17" s="1">
        <f t="shared" si="6"/>
        <v>20</v>
      </c>
      <c r="S17" s="1" t="s">
        <v>151</v>
      </c>
    </row>
    <row r="18" spans="1:19" ht="15">
      <c r="A18" s="1" t="s">
        <v>21</v>
      </c>
      <c r="B18" s="1">
        <v>600</v>
      </c>
      <c r="C18" s="1">
        <v>750</v>
      </c>
      <c r="D18" s="1">
        <v>50</v>
      </c>
      <c r="E18" s="1" t="s">
        <v>130</v>
      </c>
      <c r="F18" s="1">
        <v>8</v>
      </c>
      <c r="G18" s="1" t="s">
        <v>140</v>
      </c>
      <c r="H18" s="1" t="s">
        <v>31</v>
      </c>
      <c r="I18" s="1" t="s">
        <v>122</v>
      </c>
      <c r="J18" s="1">
        <f t="shared" si="7"/>
        <v>1.25</v>
      </c>
      <c r="K18" s="1">
        <f t="shared" si="0"/>
        <v>8.3</v>
      </c>
      <c r="L18" s="1">
        <f t="shared" si="1"/>
        <v>45</v>
      </c>
      <c r="M18" s="1">
        <f t="shared" si="2"/>
        <v>16.667</v>
      </c>
      <c r="N18" s="2">
        <f t="shared" si="3"/>
        <v>1.11</v>
      </c>
      <c r="O18" s="2">
        <f t="shared" si="4"/>
        <v>27.7783333333</v>
      </c>
      <c r="P18" s="2">
        <f t="shared" si="5"/>
        <v>1.85</v>
      </c>
      <c r="Q18" s="1">
        <v>10</v>
      </c>
      <c r="R18" s="1">
        <f t="shared" si="6"/>
        <v>22.222</v>
      </c>
      <c r="S18" s="1" t="s">
        <v>151</v>
      </c>
    </row>
    <row r="19" spans="1:18" ht="15">
      <c r="A19" s="1" t="s">
        <v>22</v>
      </c>
      <c r="B19" s="1">
        <v>175</v>
      </c>
      <c r="C19" s="1">
        <v>380</v>
      </c>
      <c r="D19" s="1">
        <v>27</v>
      </c>
      <c r="E19" s="1" t="s">
        <v>130</v>
      </c>
      <c r="F19" s="1">
        <v>3</v>
      </c>
      <c r="G19" s="1" t="s">
        <v>136</v>
      </c>
      <c r="H19" s="1">
        <v>325</v>
      </c>
      <c r="I19" s="1" t="s">
        <v>122</v>
      </c>
      <c r="J19" s="1">
        <f t="shared" si="7"/>
        <v>2.171</v>
      </c>
      <c r="K19" s="1">
        <f t="shared" si="0"/>
        <v>15.4</v>
      </c>
      <c r="L19" s="1">
        <f t="shared" si="1"/>
        <v>23.75</v>
      </c>
      <c r="M19" s="1">
        <f t="shared" si="2"/>
        <v>16</v>
      </c>
      <c r="N19" s="2">
        <f t="shared" si="3"/>
        <v>1.14</v>
      </c>
      <c r="O19" s="2">
        <f t="shared" si="4"/>
        <v>91.4285714286</v>
      </c>
      <c r="P19" s="2">
        <f t="shared" si="5"/>
        <v>6.514285714285713</v>
      </c>
      <c r="Q19" s="1">
        <v>6</v>
      </c>
      <c r="R19" s="1">
        <f t="shared" si="6"/>
        <v>25.263</v>
      </c>
    </row>
    <row r="20" spans="1:18" ht="15">
      <c r="A20" s="1" t="s">
        <v>23</v>
      </c>
      <c r="B20" s="1">
        <v>900</v>
      </c>
      <c r="C20" s="1">
        <v>1750</v>
      </c>
      <c r="D20" s="1">
        <v>133</v>
      </c>
      <c r="E20" s="1" t="s">
        <v>41</v>
      </c>
      <c r="F20" s="1">
        <v>9</v>
      </c>
      <c r="G20" s="1" t="s">
        <v>136</v>
      </c>
      <c r="H20" s="1">
        <v>500</v>
      </c>
      <c r="I20" s="1" t="s">
        <v>118</v>
      </c>
      <c r="J20" s="1">
        <f t="shared" si="7"/>
        <v>1.944</v>
      </c>
      <c r="K20" s="1">
        <f t="shared" si="0"/>
        <v>14.799999999999999</v>
      </c>
      <c r="L20" s="1">
        <f t="shared" si="1"/>
        <v>60</v>
      </c>
      <c r="M20" s="1">
        <f t="shared" si="2"/>
        <v>29.167</v>
      </c>
      <c r="N20" s="2">
        <f t="shared" si="3"/>
        <v>2.22</v>
      </c>
      <c r="O20" s="2">
        <f t="shared" si="4"/>
        <v>32.4077777778</v>
      </c>
      <c r="P20" s="2">
        <f t="shared" si="5"/>
        <v>2.466666666666667</v>
      </c>
      <c r="Q20" s="1">
        <v>28</v>
      </c>
      <c r="R20" s="1">
        <f t="shared" si="6"/>
        <v>46.667</v>
      </c>
    </row>
    <row r="21" spans="1:18" ht="15">
      <c r="A21" s="1" t="s">
        <v>24</v>
      </c>
      <c r="B21" s="1">
        <v>230</v>
      </c>
      <c r="C21" s="1">
        <v>410</v>
      </c>
      <c r="D21" s="1">
        <v>33</v>
      </c>
      <c r="E21" s="1" t="s">
        <v>133</v>
      </c>
      <c r="F21" s="1">
        <v>2</v>
      </c>
      <c r="G21" s="1" t="s">
        <v>139</v>
      </c>
      <c r="H21" s="1">
        <v>420</v>
      </c>
      <c r="I21" s="1" t="s">
        <v>118</v>
      </c>
      <c r="J21" s="1">
        <f t="shared" si="7"/>
        <v>1.783</v>
      </c>
      <c r="K21" s="1">
        <f t="shared" si="0"/>
        <v>14.299999999999999</v>
      </c>
      <c r="L21" s="1">
        <f t="shared" si="1"/>
        <v>26.5</v>
      </c>
      <c r="M21" s="1">
        <f t="shared" si="2"/>
        <v>15.472</v>
      </c>
      <c r="N21" s="2">
        <f t="shared" si="3"/>
        <v>1.25</v>
      </c>
      <c r="O21" s="2">
        <f t="shared" si="4"/>
        <v>67.2695652174</v>
      </c>
      <c r="P21" s="2">
        <f t="shared" si="5"/>
        <v>5.434782608695652</v>
      </c>
      <c r="Q21" s="1">
        <v>7</v>
      </c>
      <c r="R21" s="1">
        <f t="shared" si="6"/>
        <v>26.415</v>
      </c>
    </row>
    <row r="22" spans="1:18" ht="15">
      <c r="A22" s="1" t="s">
        <v>25</v>
      </c>
      <c r="B22" s="1">
        <v>250</v>
      </c>
      <c r="C22" s="1">
        <v>625</v>
      </c>
      <c r="D22" s="1">
        <v>51</v>
      </c>
      <c r="E22" s="1" t="s">
        <v>131</v>
      </c>
      <c r="F22" s="1">
        <v>6</v>
      </c>
      <c r="G22" s="1" t="s">
        <v>135</v>
      </c>
      <c r="H22" s="1" t="s">
        <v>31</v>
      </c>
      <c r="I22" s="1" t="s">
        <v>122</v>
      </c>
      <c r="J22" s="1">
        <f t="shared" si="7"/>
        <v>2.5</v>
      </c>
      <c r="K22" s="1">
        <f t="shared" si="0"/>
        <v>20.4</v>
      </c>
      <c r="L22" s="1">
        <f t="shared" si="1"/>
        <v>27.5</v>
      </c>
      <c r="M22" s="1">
        <f t="shared" si="2"/>
        <v>22.727</v>
      </c>
      <c r="N22" s="2">
        <f t="shared" si="3"/>
        <v>1.85</v>
      </c>
      <c r="O22" s="2">
        <f t="shared" si="4"/>
        <v>90.908</v>
      </c>
      <c r="P22" s="2">
        <f t="shared" si="5"/>
        <v>7.4</v>
      </c>
      <c r="Q22" s="1">
        <v>8</v>
      </c>
      <c r="R22" s="1">
        <f t="shared" si="6"/>
        <v>29.091</v>
      </c>
    </row>
    <row r="23" spans="1:18" ht="15">
      <c r="A23" s="1" t="s">
        <v>26</v>
      </c>
      <c r="B23" s="1">
        <v>450</v>
      </c>
      <c r="C23" s="1">
        <v>1100</v>
      </c>
      <c r="D23" s="1">
        <v>78</v>
      </c>
      <c r="E23" s="1" t="s">
        <v>131</v>
      </c>
      <c r="F23" s="1">
        <v>9</v>
      </c>
      <c r="G23" s="1" t="s">
        <v>135</v>
      </c>
      <c r="H23" s="1" t="s">
        <v>31</v>
      </c>
      <c r="I23" s="1" t="s">
        <v>122</v>
      </c>
      <c r="J23" s="1">
        <f t="shared" si="7"/>
        <v>2.444</v>
      </c>
      <c r="K23" s="1">
        <f t="shared" si="0"/>
        <v>17.299999999999997</v>
      </c>
      <c r="L23" s="1">
        <f t="shared" si="1"/>
        <v>37.5</v>
      </c>
      <c r="M23" s="1">
        <f t="shared" si="2"/>
        <v>29.333</v>
      </c>
      <c r="N23" s="2">
        <f t="shared" si="3"/>
        <v>2.08</v>
      </c>
      <c r="O23" s="2">
        <f t="shared" si="4"/>
        <v>65.1844444444</v>
      </c>
      <c r="P23" s="2">
        <f t="shared" si="5"/>
        <v>4.622222222222222</v>
      </c>
      <c r="Q23" s="1">
        <v>14</v>
      </c>
      <c r="R23" s="1">
        <f t="shared" si="6"/>
        <v>37.333</v>
      </c>
    </row>
    <row r="24" spans="1:18" ht="15">
      <c r="A24" s="1" t="s">
        <v>27</v>
      </c>
      <c r="B24" s="1">
        <v>280</v>
      </c>
      <c r="C24" s="1">
        <v>650</v>
      </c>
      <c r="D24" s="1">
        <v>54</v>
      </c>
      <c r="E24" s="1" t="s">
        <v>132</v>
      </c>
      <c r="F24" s="1">
        <v>8</v>
      </c>
      <c r="G24" s="1" t="s">
        <v>135</v>
      </c>
      <c r="H24" s="1">
        <v>550</v>
      </c>
      <c r="I24" s="1" t="s">
        <v>122</v>
      </c>
      <c r="J24" s="1">
        <f t="shared" si="7"/>
        <v>2.321</v>
      </c>
      <c r="K24" s="1">
        <f t="shared" si="0"/>
        <v>19.3</v>
      </c>
      <c r="L24" s="1">
        <f t="shared" si="1"/>
        <v>29</v>
      </c>
      <c r="M24" s="1">
        <f t="shared" si="2"/>
        <v>22.414</v>
      </c>
      <c r="N24" s="2">
        <f t="shared" si="3"/>
        <v>1.86</v>
      </c>
      <c r="O24" s="2">
        <f t="shared" si="4"/>
        <v>80.05</v>
      </c>
      <c r="P24" s="2">
        <f t="shared" si="5"/>
        <v>6.642857142857143</v>
      </c>
      <c r="Q24" s="1">
        <v>9</v>
      </c>
      <c r="R24" s="1">
        <f t="shared" si="6"/>
        <v>31.034</v>
      </c>
    </row>
    <row r="25" spans="1:18" ht="15">
      <c r="A25" s="1" t="s">
        <v>28</v>
      </c>
      <c r="B25" s="1">
        <v>350</v>
      </c>
      <c r="C25" s="1">
        <v>550</v>
      </c>
      <c r="D25" s="1">
        <v>50</v>
      </c>
      <c r="E25" s="1" t="s">
        <v>41</v>
      </c>
      <c r="F25" s="1">
        <v>3</v>
      </c>
      <c r="G25" s="1" t="s">
        <v>140</v>
      </c>
      <c r="H25" s="1">
        <v>400</v>
      </c>
      <c r="I25" s="1" t="s">
        <v>118</v>
      </c>
      <c r="J25" s="1">
        <f t="shared" si="7"/>
        <v>1.571</v>
      </c>
      <c r="K25" s="1">
        <f t="shared" si="0"/>
        <v>14.299999999999999</v>
      </c>
      <c r="L25" s="1">
        <f t="shared" si="1"/>
        <v>32.5</v>
      </c>
      <c r="M25" s="1">
        <f t="shared" si="2"/>
        <v>16.923</v>
      </c>
      <c r="N25" s="2">
        <f t="shared" si="3"/>
        <v>1.54</v>
      </c>
      <c r="O25" s="2">
        <f t="shared" si="4"/>
        <v>48.3514285714</v>
      </c>
      <c r="P25" s="2">
        <f t="shared" si="5"/>
        <v>4.4</v>
      </c>
      <c r="Q25" s="1">
        <v>11</v>
      </c>
      <c r="R25" s="1">
        <f t="shared" si="6"/>
        <v>33.846</v>
      </c>
    </row>
    <row r="26" spans="1:19" ht="15">
      <c r="A26" s="1" t="s">
        <v>29</v>
      </c>
      <c r="B26" s="1">
        <v>0</v>
      </c>
      <c r="C26" s="1">
        <v>360</v>
      </c>
      <c r="E26" s="1" t="s">
        <v>131</v>
      </c>
      <c r="F26" s="1">
        <v>6</v>
      </c>
      <c r="G26" s="1" t="s">
        <v>135</v>
      </c>
      <c r="H26" s="1" t="s">
        <v>31</v>
      </c>
      <c r="I26" s="1" t="s">
        <v>118</v>
      </c>
      <c r="J26" s="1" t="s">
        <v>126</v>
      </c>
      <c r="L26" s="1">
        <f t="shared" si="1"/>
        <v>15</v>
      </c>
      <c r="M26" s="1">
        <f t="shared" si="2"/>
        <v>24</v>
      </c>
      <c r="N26" s="2">
        <f t="shared" si="3"/>
        <v>0</v>
      </c>
      <c r="R26" s="1">
        <f t="shared" si="6"/>
        <v>0</v>
      </c>
      <c r="S26" s="1" t="s">
        <v>155</v>
      </c>
    </row>
    <row r="27" ht="28.5">
      <c r="A27" s="3" t="s">
        <v>32</v>
      </c>
    </row>
    <row r="28" spans="1:18" ht="15">
      <c r="A28" s="1" t="s">
        <v>33</v>
      </c>
      <c r="B28" s="1">
        <v>180</v>
      </c>
      <c r="C28" s="1">
        <v>320</v>
      </c>
      <c r="D28" s="1">
        <v>28</v>
      </c>
      <c r="E28" s="1" t="s">
        <v>131</v>
      </c>
      <c r="F28" s="1">
        <v>2</v>
      </c>
      <c r="G28" s="1" t="s">
        <v>140</v>
      </c>
      <c r="H28" s="1">
        <v>450</v>
      </c>
      <c r="I28" s="1" t="s">
        <v>118</v>
      </c>
      <c r="J28" s="1">
        <f t="shared" si="7"/>
        <v>1.778</v>
      </c>
      <c r="K28" s="1">
        <f t="shared" si="0"/>
        <v>15.6</v>
      </c>
      <c r="L28" s="1">
        <f t="shared" si="1"/>
        <v>24</v>
      </c>
      <c r="M28" s="1">
        <f t="shared" si="2"/>
        <v>13.333</v>
      </c>
      <c r="N28" s="2">
        <f t="shared" si="3"/>
        <v>1.17</v>
      </c>
      <c r="O28" s="2">
        <f t="shared" si="4"/>
        <v>74.0722222222</v>
      </c>
      <c r="P28" s="2">
        <f t="shared" si="5"/>
        <v>6.5</v>
      </c>
      <c r="Q28" s="1">
        <v>6</v>
      </c>
      <c r="R28" s="1">
        <f t="shared" si="6"/>
        <v>25</v>
      </c>
    </row>
    <row r="29" spans="1:18" ht="15">
      <c r="A29" s="1" t="s">
        <v>34</v>
      </c>
      <c r="B29" s="1">
        <v>380</v>
      </c>
      <c r="C29" s="1">
        <v>525</v>
      </c>
      <c r="D29" s="1">
        <v>84</v>
      </c>
      <c r="E29" s="1" t="s">
        <v>131</v>
      </c>
      <c r="F29" s="1">
        <v>4</v>
      </c>
      <c r="G29" s="1" t="s">
        <v>140</v>
      </c>
      <c r="H29" s="1">
        <v>500</v>
      </c>
      <c r="I29" s="1" t="s">
        <v>118</v>
      </c>
      <c r="J29" s="1">
        <f t="shared" si="7"/>
        <v>1.382</v>
      </c>
      <c r="K29" s="1">
        <f t="shared" si="0"/>
        <v>22.1</v>
      </c>
      <c r="L29" s="1">
        <f t="shared" si="1"/>
        <v>34</v>
      </c>
      <c r="M29" s="1">
        <f t="shared" si="2"/>
        <v>15.441</v>
      </c>
      <c r="N29" s="2">
        <f t="shared" si="3"/>
        <v>2.47</v>
      </c>
      <c r="O29" s="2">
        <f t="shared" si="4"/>
        <v>40.6342105263</v>
      </c>
      <c r="P29" s="2">
        <f t="shared" si="5"/>
        <v>6.500000000000001</v>
      </c>
      <c r="Q29" s="1">
        <v>12</v>
      </c>
      <c r="R29" s="1">
        <f t="shared" si="6"/>
        <v>35.294</v>
      </c>
    </row>
    <row r="30" spans="1:18" ht="15">
      <c r="A30" s="1" t="s">
        <v>35</v>
      </c>
      <c r="B30" s="1">
        <v>220</v>
      </c>
      <c r="C30" s="1">
        <v>400</v>
      </c>
      <c r="D30" s="1">
        <v>39</v>
      </c>
      <c r="E30" s="1" t="s">
        <v>130</v>
      </c>
      <c r="F30" s="1">
        <v>7</v>
      </c>
      <c r="G30" s="1" t="s">
        <v>135</v>
      </c>
      <c r="H30" s="1" t="s">
        <v>31</v>
      </c>
      <c r="I30" s="1" t="s">
        <v>118</v>
      </c>
      <c r="J30" s="1">
        <f t="shared" si="7"/>
        <v>1.818</v>
      </c>
      <c r="K30" s="1">
        <f t="shared" si="0"/>
        <v>17.7</v>
      </c>
      <c r="L30" s="1">
        <f t="shared" si="1"/>
        <v>26</v>
      </c>
      <c r="M30" s="1">
        <f t="shared" si="2"/>
        <v>15.385</v>
      </c>
      <c r="N30" s="2">
        <f t="shared" si="3"/>
        <v>1.5</v>
      </c>
      <c r="O30" s="2">
        <f t="shared" si="4"/>
        <v>69.9318181818</v>
      </c>
      <c r="P30" s="2">
        <f t="shared" si="5"/>
        <v>6.8181818181818175</v>
      </c>
      <c r="Q30" s="1">
        <v>7</v>
      </c>
      <c r="R30" s="1">
        <f t="shared" si="6"/>
        <v>26.923</v>
      </c>
    </row>
    <row r="31" spans="1:18" ht="15">
      <c r="A31" s="1" t="s">
        <v>137</v>
      </c>
      <c r="B31" s="1">
        <v>450</v>
      </c>
      <c r="C31" s="1">
        <v>700</v>
      </c>
      <c r="D31" s="1">
        <v>90</v>
      </c>
      <c r="E31" s="1" t="s">
        <v>130</v>
      </c>
      <c r="F31" s="1">
        <v>10</v>
      </c>
      <c r="G31" s="1" t="s">
        <v>135</v>
      </c>
      <c r="H31" s="1" t="s">
        <v>31</v>
      </c>
      <c r="I31" s="1" t="s">
        <v>118</v>
      </c>
      <c r="J31" s="1">
        <f t="shared" si="7"/>
        <v>1.556</v>
      </c>
      <c r="K31" s="1">
        <f t="shared" si="0"/>
        <v>20</v>
      </c>
      <c r="L31" s="1">
        <f t="shared" si="1"/>
        <v>37.5</v>
      </c>
      <c r="M31" s="1">
        <f t="shared" si="2"/>
        <v>18.667</v>
      </c>
      <c r="N31" s="2">
        <f t="shared" si="3"/>
        <v>2.4</v>
      </c>
      <c r="O31" s="2">
        <f t="shared" si="4"/>
        <v>41.4822222222</v>
      </c>
      <c r="P31" s="2">
        <f t="shared" si="5"/>
        <v>5.333333333333333</v>
      </c>
      <c r="Q31" s="1">
        <v>14</v>
      </c>
      <c r="R31" s="1">
        <f t="shared" si="6"/>
        <v>37.333</v>
      </c>
    </row>
    <row r="32" spans="1:18" ht="15">
      <c r="A32" s="1" t="s">
        <v>36</v>
      </c>
      <c r="B32" s="1">
        <v>275</v>
      </c>
      <c r="C32" s="1">
        <v>525</v>
      </c>
      <c r="D32" s="1">
        <v>38</v>
      </c>
      <c r="E32" s="1" t="s">
        <v>133</v>
      </c>
      <c r="F32" s="1">
        <v>3</v>
      </c>
      <c r="G32" s="1" t="s">
        <v>136</v>
      </c>
      <c r="H32" s="1">
        <v>360</v>
      </c>
      <c r="I32" s="1" t="s">
        <v>118</v>
      </c>
      <c r="J32" s="1">
        <f t="shared" si="7"/>
        <v>1.909</v>
      </c>
      <c r="K32" s="1">
        <f t="shared" si="0"/>
        <v>13.8</v>
      </c>
      <c r="L32" s="1">
        <f t="shared" si="1"/>
        <v>28.75</v>
      </c>
      <c r="M32" s="1">
        <f t="shared" si="2"/>
        <v>18.261</v>
      </c>
      <c r="N32" s="2">
        <f t="shared" si="3"/>
        <v>1.32</v>
      </c>
      <c r="O32" s="2">
        <f t="shared" si="4"/>
        <v>66.4036363636</v>
      </c>
      <c r="P32" s="2">
        <f t="shared" si="5"/>
        <v>4.800000000000001</v>
      </c>
      <c r="Q32" s="1">
        <v>9</v>
      </c>
      <c r="R32" s="1">
        <f t="shared" si="6"/>
        <v>31.304</v>
      </c>
    </row>
    <row r="33" spans="1:18" ht="15">
      <c r="A33" s="1" t="s">
        <v>37</v>
      </c>
      <c r="B33" s="1">
        <v>310</v>
      </c>
      <c r="C33" s="1">
        <v>650</v>
      </c>
      <c r="D33" s="1">
        <v>47</v>
      </c>
      <c r="E33" s="1" t="s">
        <v>131</v>
      </c>
      <c r="F33" s="1">
        <v>7</v>
      </c>
      <c r="G33" s="1" t="s">
        <v>135</v>
      </c>
      <c r="H33" s="1">
        <v>450</v>
      </c>
      <c r="I33" s="1" t="s">
        <v>118</v>
      </c>
      <c r="J33" s="1">
        <f t="shared" si="7"/>
        <v>2.097</v>
      </c>
      <c r="K33" s="1">
        <f t="shared" si="0"/>
        <v>15.2</v>
      </c>
      <c r="L33" s="1">
        <f t="shared" si="1"/>
        <v>30.5</v>
      </c>
      <c r="M33" s="1">
        <f t="shared" si="2"/>
        <v>21.311</v>
      </c>
      <c r="N33" s="2">
        <f t="shared" si="3"/>
        <v>1.54</v>
      </c>
      <c r="O33" s="2">
        <f t="shared" si="4"/>
        <v>68.7451612903</v>
      </c>
      <c r="P33" s="2">
        <f t="shared" si="5"/>
        <v>4.967741935483871</v>
      </c>
      <c r="Q33" s="1">
        <v>10</v>
      </c>
      <c r="R33" s="1">
        <f t="shared" si="6"/>
        <v>32.787</v>
      </c>
    </row>
    <row r="34" spans="1:18" ht="15">
      <c r="A34" s="1" t="s">
        <v>38</v>
      </c>
      <c r="B34" s="1">
        <v>350</v>
      </c>
      <c r="C34" s="1">
        <v>500</v>
      </c>
      <c r="D34" s="1">
        <v>31</v>
      </c>
      <c r="E34" s="1" t="s">
        <v>132</v>
      </c>
      <c r="F34" s="1">
        <v>3</v>
      </c>
      <c r="G34" s="1" t="s">
        <v>136</v>
      </c>
      <c r="H34" s="1">
        <v>950</v>
      </c>
      <c r="I34" s="1" t="s">
        <v>122</v>
      </c>
      <c r="J34" s="1">
        <f t="shared" si="7"/>
        <v>1.429</v>
      </c>
      <c r="K34" s="1">
        <f t="shared" si="0"/>
        <v>8.9</v>
      </c>
      <c r="L34" s="1">
        <f t="shared" si="1"/>
        <v>32.5</v>
      </c>
      <c r="M34" s="1">
        <f t="shared" si="2"/>
        <v>15.385</v>
      </c>
      <c r="N34" s="2">
        <f t="shared" si="3"/>
        <v>0.95</v>
      </c>
      <c r="O34" s="2">
        <f t="shared" si="4"/>
        <v>43.9571428571</v>
      </c>
      <c r="P34" s="2">
        <f t="shared" si="5"/>
        <v>2.7142857142857144</v>
      </c>
      <c r="Q34" s="1">
        <v>11</v>
      </c>
      <c r="R34" s="1">
        <f t="shared" si="6"/>
        <v>33.846</v>
      </c>
    </row>
    <row r="35" spans="1:18" ht="15">
      <c r="A35" s="1" t="s">
        <v>40</v>
      </c>
      <c r="B35" s="1">
        <v>360</v>
      </c>
      <c r="C35" s="1">
        <v>550</v>
      </c>
      <c r="D35" s="1">
        <v>27</v>
      </c>
      <c r="E35" s="1" t="s">
        <v>133</v>
      </c>
      <c r="F35" s="1">
        <v>2</v>
      </c>
      <c r="G35" s="1" t="s">
        <v>140</v>
      </c>
      <c r="H35" s="1">
        <v>500</v>
      </c>
      <c r="I35" s="1" t="s">
        <v>118</v>
      </c>
      <c r="J35" s="1">
        <f t="shared" si="7"/>
        <v>1.528</v>
      </c>
      <c r="K35" s="1">
        <f t="shared" si="0"/>
        <v>7.5</v>
      </c>
      <c r="L35" s="1">
        <f t="shared" si="1"/>
        <v>33</v>
      </c>
      <c r="M35" s="1">
        <f t="shared" si="2"/>
        <v>16.667</v>
      </c>
      <c r="N35" s="2">
        <f t="shared" si="3"/>
        <v>0.82</v>
      </c>
      <c r="O35" s="2">
        <f t="shared" si="4"/>
        <v>46.2972222222</v>
      </c>
      <c r="P35" s="2">
        <f t="shared" si="5"/>
        <v>2.2777777777777772</v>
      </c>
      <c r="Q35" s="1">
        <v>11</v>
      </c>
      <c r="R35" s="1">
        <f t="shared" si="6"/>
        <v>33.333</v>
      </c>
    </row>
    <row r="36" spans="1:18" ht="15">
      <c r="A36" s="1" t="s">
        <v>39</v>
      </c>
      <c r="B36" s="1">
        <v>800</v>
      </c>
      <c r="C36" s="1">
        <v>800</v>
      </c>
      <c r="D36" s="1">
        <v>55</v>
      </c>
      <c r="E36" s="1" t="s">
        <v>41</v>
      </c>
      <c r="F36" s="1">
        <v>4</v>
      </c>
      <c r="G36" s="1" t="s">
        <v>140</v>
      </c>
      <c r="H36" s="1">
        <v>650</v>
      </c>
      <c r="I36" s="1" t="s">
        <v>118</v>
      </c>
      <c r="J36" s="1">
        <f t="shared" si="7"/>
        <v>1</v>
      </c>
      <c r="K36" s="1">
        <f t="shared" si="0"/>
        <v>6.9</v>
      </c>
      <c r="L36" s="1">
        <f t="shared" si="1"/>
        <v>55</v>
      </c>
      <c r="M36" s="1">
        <f t="shared" si="2"/>
        <v>14.545</v>
      </c>
      <c r="N36" s="2">
        <f t="shared" si="3"/>
        <v>1</v>
      </c>
      <c r="O36" s="2">
        <f t="shared" si="4"/>
        <v>18.18125</v>
      </c>
      <c r="P36" s="2">
        <f t="shared" si="5"/>
        <v>1.25</v>
      </c>
      <c r="Q36" s="1">
        <v>25</v>
      </c>
      <c r="R36" s="1">
        <f t="shared" si="6"/>
        <v>45.455</v>
      </c>
    </row>
    <row r="37" ht="28.5">
      <c r="A37" s="3" t="s">
        <v>41</v>
      </c>
    </row>
    <row r="38" spans="1:18" ht="15">
      <c r="A38" s="1" t="s">
        <v>43</v>
      </c>
      <c r="B38" s="1">
        <v>120</v>
      </c>
      <c r="C38" s="1">
        <v>250</v>
      </c>
      <c r="D38" s="1">
        <v>20</v>
      </c>
      <c r="E38" s="1" t="s">
        <v>130</v>
      </c>
      <c r="F38" s="1">
        <v>3</v>
      </c>
      <c r="G38" s="1" t="s">
        <v>139</v>
      </c>
      <c r="H38" s="1">
        <v>275</v>
      </c>
      <c r="I38" s="1" t="s">
        <v>118</v>
      </c>
      <c r="J38" s="1">
        <f t="shared" si="7"/>
        <v>2.083</v>
      </c>
      <c r="K38" s="1">
        <f t="shared" si="0"/>
        <v>16.7</v>
      </c>
      <c r="L38" s="1">
        <f t="shared" si="1"/>
        <v>21</v>
      </c>
      <c r="M38" s="1">
        <f t="shared" si="2"/>
        <v>11.905</v>
      </c>
      <c r="N38" s="2">
        <f t="shared" si="3"/>
        <v>0.95</v>
      </c>
      <c r="O38" s="2">
        <f t="shared" si="4"/>
        <v>99.2083333333</v>
      </c>
      <c r="P38" s="2">
        <f t="shared" si="5"/>
        <v>7.916666666666665</v>
      </c>
      <c r="Q38" s="1">
        <v>4</v>
      </c>
      <c r="R38" s="1">
        <f t="shared" si="6"/>
        <v>19.048</v>
      </c>
    </row>
    <row r="39" spans="1:18" ht="15">
      <c r="A39" s="1" t="s">
        <v>42</v>
      </c>
      <c r="B39" s="1">
        <v>450</v>
      </c>
      <c r="C39" s="1">
        <v>700</v>
      </c>
      <c r="D39" s="1">
        <v>58</v>
      </c>
      <c r="E39" s="1" t="s">
        <v>130</v>
      </c>
      <c r="F39" s="1">
        <v>3</v>
      </c>
      <c r="G39" s="1" t="s">
        <v>139</v>
      </c>
      <c r="H39" s="1">
        <v>310</v>
      </c>
      <c r="I39" s="1" t="s">
        <v>118</v>
      </c>
      <c r="J39" s="1">
        <f t="shared" si="7"/>
        <v>1.556</v>
      </c>
      <c r="K39" s="1">
        <f t="shared" si="0"/>
        <v>12.9</v>
      </c>
      <c r="L39" s="1">
        <f t="shared" si="1"/>
        <v>37.5</v>
      </c>
      <c r="M39" s="1">
        <f t="shared" si="2"/>
        <v>18.667</v>
      </c>
      <c r="N39" s="2">
        <f t="shared" si="3"/>
        <v>1.55</v>
      </c>
      <c r="O39" s="2">
        <f t="shared" si="4"/>
        <v>41.4822222222</v>
      </c>
      <c r="P39" s="2">
        <f t="shared" si="5"/>
        <v>3.4444444444444446</v>
      </c>
      <c r="Q39" s="1">
        <v>11</v>
      </c>
      <c r="R39" s="1">
        <f t="shared" si="6"/>
        <v>29.333</v>
      </c>
    </row>
    <row r="40" spans="1:18" ht="15">
      <c r="A40" s="1" t="s">
        <v>44</v>
      </c>
      <c r="B40" s="1">
        <v>160</v>
      </c>
      <c r="C40" s="1">
        <v>400</v>
      </c>
      <c r="D40" s="1">
        <v>27</v>
      </c>
      <c r="E40" s="1" t="s">
        <v>130</v>
      </c>
      <c r="F40" s="1">
        <v>5</v>
      </c>
      <c r="G40" s="1" t="s">
        <v>136</v>
      </c>
      <c r="H40" s="1" t="s">
        <v>31</v>
      </c>
      <c r="I40" s="1" t="s">
        <v>118</v>
      </c>
      <c r="J40" s="1">
        <f t="shared" si="7"/>
        <v>2.5</v>
      </c>
      <c r="K40" s="1">
        <f t="shared" si="0"/>
        <v>16.900000000000002</v>
      </c>
      <c r="L40" s="1">
        <f t="shared" si="1"/>
        <v>23</v>
      </c>
      <c r="M40" s="1">
        <f t="shared" si="2"/>
        <v>17.391</v>
      </c>
      <c r="N40" s="2">
        <f t="shared" si="3"/>
        <v>1.17</v>
      </c>
      <c r="O40" s="2">
        <f t="shared" si="4"/>
        <v>108.69375</v>
      </c>
      <c r="P40" s="2">
        <f t="shared" si="5"/>
        <v>7.3125</v>
      </c>
      <c r="Q40" s="1">
        <v>5</v>
      </c>
      <c r="R40" s="1">
        <f t="shared" si="6"/>
        <v>21.739</v>
      </c>
    </row>
    <row r="41" spans="1:18" ht="15">
      <c r="A41" s="1" t="s">
        <v>45</v>
      </c>
      <c r="B41" s="1">
        <v>350</v>
      </c>
      <c r="C41" s="1">
        <v>750</v>
      </c>
      <c r="D41" s="1">
        <v>59</v>
      </c>
      <c r="E41" s="1" t="s">
        <v>130</v>
      </c>
      <c r="F41" s="1">
        <v>8</v>
      </c>
      <c r="G41" s="1" t="s">
        <v>136</v>
      </c>
      <c r="H41" s="1" t="s">
        <v>31</v>
      </c>
      <c r="I41" s="1" t="s">
        <v>118</v>
      </c>
      <c r="J41" s="1">
        <f t="shared" si="7"/>
        <v>2.143</v>
      </c>
      <c r="K41" s="1">
        <f t="shared" si="0"/>
        <v>16.900000000000002</v>
      </c>
      <c r="L41" s="1">
        <f t="shared" si="1"/>
        <v>32.5</v>
      </c>
      <c r="M41" s="1">
        <f t="shared" si="2"/>
        <v>23.077</v>
      </c>
      <c r="N41" s="2">
        <f t="shared" si="3"/>
        <v>1.82</v>
      </c>
      <c r="O41" s="2">
        <f t="shared" si="4"/>
        <v>65.9342857143</v>
      </c>
      <c r="P41" s="2">
        <f t="shared" si="5"/>
        <v>5.2</v>
      </c>
      <c r="Q41" s="1">
        <v>11</v>
      </c>
      <c r="R41" s="1">
        <f t="shared" si="6"/>
        <v>33.846</v>
      </c>
    </row>
    <row r="42" spans="1:18" ht="15">
      <c r="A42" s="1" t="s">
        <v>46</v>
      </c>
      <c r="B42" s="1">
        <v>230</v>
      </c>
      <c r="C42" s="1">
        <v>450</v>
      </c>
      <c r="D42" s="1">
        <v>42</v>
      </c>
      <c r="E42" s="1" t="s">
        <v>133</v>
      </c>
      <c r="F42" s="1">
        <v>2</v>
      </c>
      <c r="G42" s="1" t="s">
        <v>139</v>
      </c>
      <c r="H42" s="1">
        <v>360</v>
      </c>
      <c r="I42" s="1" t="s">
        <v>118</v>
      </c>
      <c r="J42" s="1">
        <f t="shared" si="7"/>
        <v>1.957</v>
      </c>
      <c r="K42" s="1">
        <f t="shared" si="0"/>
        <v>18.3</v>
      </c>
      <c r="L42" s="1">
        <f t="shared" si="1"/>
        <v>26.5</v>
      </c>
      <c r="M42" s="1">
        <f t="shared" si="2"/>
        <v>16.981</v>
      </c>
      <c r="N42" s="2">
        <f t="shared" si="3"/>
        <v>1.58</v>
      </c>
      <c r="O42" s="2">
        <f t="shared" si="4"/>
        <v>73.8304347826</v>
      </c>
      <c r="P42" s="2">
        <f t="shared" si="5"/>
        <v>6.869565217391305</v>
      </c>
      <c r="Q42" s="1">
        <v>7</v>
      </c>
      <c r="R42" s="1">
        <f t="shared" si="6"/>
        <v>26.415</v>
      </c>
    </row>
    <row r="43" spans="1:18" ht="15">
      <c r="A43" s="1" t="s">
        <v>47</v>
      </c>
      <c r="B43" s="1">
        <v>280</v>
      </c>
      <c r="C43" s="1">
        <v>570</v>
      </c>
      <c r="D43" s="1">
        <v>45</v>
      </c>
      <c r="E43" s="1" t="s">
        <v>41</v>
      </c>
      <c r="F43" s="1">
        <v>5</v>
      </c>
      <c r="G43" s="1" t="s">
        <v>49</v>
      </c>
      <c r="H43" s="1" t="s">
        <v>31</v>
      </c>
      <c r="I43" s="1" t="s">
        <v>118</v>
      </c>
      <c r="J43" s="1">
        <f t="shared" si="7"/>
        <v>2.036</v>
      </c>
      <c r="K43" s="1">
        <f t="shared" si="0"/>
        <v>16.1</v>
      </c>
      <c r="L43" s="1">
        <f t="shared" si="1"/>
        <v>29</v>
      </c>
      <c r="M43" s="1">
        <f t="shared" si="2"/>
        <v>19.655</v>
      </c>
      <c r="N43" s="2">
        <f t="shared" si="3"/>
        <v>1.55</v>
      </c>
      <c r="O43" s="2">
        <f t="shared" si="4"/>
        <v>70.1964285714</v>
      </c>
      <c r="P43" s="2">
        <f t="shared" si="5"/>
        <v>5.5357142857142865</v>
      </c>
      <c r="Q43" s="1">
        <v>8</v>
      </c>
      <c r="R43" s="1">
        <f t="shared" si="6"/>
        <v>27.586</v>
      </c>
    </row>
    <row r="44" spans="1:18" ht="15">
      <c r="A44" s="1" t="s">
        <v>48</v>
      </c>
      <c r="B44" s="1">
        <v>350</v>
      </c>
      <c r="C44" s="1">
        <v>900</v>
      </c>
      <c r="D44" s="1">
        <v>50</v>
      </c>
      <c r="E44" s="1" t="s">
        <v>41</v>
      </c>
      <c r="F44" s="1">
        <v>6</v>
      </c>
      <c r="G44" s="1" t="s">
        <v>135</v>
      </c>
      <c r="H44" s="1">
        <v>400</v>
      </c>
      <c r="I44" s="1" t="s">
        <v>118</v>
      </c>
      <c r="J44" s="1">
        <f t="shared" si="7"/>
        <v>2.571</v>
      </c>
      <c r="K44" s="1">
        <f t="shared" si="0"/>
        <v>14.299999999999999</v>
      </c>
      <c r="L44" s="1">
        <f t="shared" si="1"/>
        <v>32.5</v>
      </c>
      <c r="M44" s="1">
        <f t="shared" si="2"/>
        <v>27.692</v>
      </c>
      <c r="N44" s="2">
        <f t="shared" si="3"/>
        <v>1.54</v>
      </c>
      <c r="O44" s="2">
        <f t="shared" si="4"/>
        <v>79.12</v>
      </c>
      <c r="P44" s="2">
        <f t="shared" si="5"/>
        <v>4.4</v>
      </c>
      <c r="Q44" s="1">
        <v>11</v>
      </c>
      <c r="R44" s="1">
        <f t="shared" si="6"/>
        <v>33.846</v>
      </c>
    </row>
    <row r="45" spans="1:18" ht="15">
      <c r="A45" s="1" t="s">
        <v>95</v>
      </c>
      <c r="B45" s="1">
        <v>500</v>
      </c>
      <c r="C45" s="1">
        <v>1600</v>
      </c>
      <c r="D45" s="1">
        <v>91</v>
      </c>
      <c r="E45" s="1" t="s">
        <v>41</v>
      </c>
      <c r="F45" s="1">
        <v>7</v>
      </c>
      <c r="G45" s="1" t="s">
        <v>135</v>
      </c>
      <c r="H45" s="1" t="s">
        <v>31</v>
      </c>
      <c r="I45" s="1" t="s">
        <v>118</v>
      </c>
      <c r="J45" s="1">
        <f t="shared" si="7"/>
        <v>3.2</v>
      </c>
      <c r="K45" s="1">
        <f t="shared" si="0"/>
        <v>18.2</v>
      </c>
      <c r="L45" s="1">
        <f t="shared" si="1"/>
        <v>40</v>
      </c>
      <c r="M45" s="1">
        <f t="shared" si="2"/>
        <v>40</v>
      </c>
      <c r="N45" s="2">
        <f t="shared" si="3"/>
        <v>2.28</v>
      </c>
      <c r="O45" s="2">
        <f t="shared" si="4"/>
        <v>80</v>
      </c>
      <c r="P45" s="2">
        <f t="shared" si="5"/>
        <v>4.56</v>
      </c>
      <c r="Q45" s="1">
        <v>16</v>
      </c>
      <c r="R45" s="1">
        <f t="shared" si="6"/>
        <v>40</v>
      </c>
    </row>
    <row r="46" spans="1:18" ht="15">
      <c r="A46" s="1" t="s">
        <v>128</v>
      </c>
      <c r="B46" s="1">
        <v>0</v>
      </c>
      <c r="C46" s="1">
        <v>600</v>
      </c>
      <c r="E46" s="1" t="s">
        <v>41</v>
      </c>
      <c r="F46" s="1">
        <v>4</v>
      </c>
      <c r="G46" s="1" t="s">
        <v>136</v>
      </c>
      <c r="H46" s="1" t="s">
        <v>31</v>
      </c>
      <c r="I46" s="1" t="s">
        <v>122</v>
      </c>
      <c r="J46" s="1" t="s">
        <v>126</v>
      </c>
      <c r="L46" s="1">
        <f t="shared" si="1"/>
        <v>15</v>
      </c>
      <c r="M46" s="1">
        <f t="shared" si="2"/>
        <v>40</v>
      </c>
      <c r="N46" s="2">
        <f t="shared" si="3"/>
        <v>0</v>
      </c>
      <c r="Q46" s="1">
        <v>4</v>
      </c>
      <c r="R46" s="1">
        <f t="shared" si="6"/>
        <v>26.667</v>
      </c>
    </row>
    <row r="47" ht="28.5">
      <c r="A47" s="3" t="s">
        <v>50</v>
      </c>
    </row>
    <row r="48" spans="1:18" ht="15">
      <c r="A48" s="1" t="s">
        <v>51</v>
      </c>
      <c r="B48" s="1">
        <v>120</v>
      </c>
      <c r="C48" s="1">
        <v>265</v>
      </c>
      <c r="D48" s="1">
        <v>15</v>
      </c>
      <c r="E48" s="1" t="s">
        <v>41</v>
      </c>
      <c r="F48" s="1">
        <v>3</v>
      </c>
      <c r="G48" s="1" t="s">
        <v>136</v>
      </c>
      <c r="H48" s="1" t="s">
        <v>31</v>
      </c>
      <c r="I48" s="1" t="s">
        <v>122</v>
      </c>
      <c r="J48" s="1">
        <f t="shared" si="7"/>
        <v>2.208</v>
      </c>
      <c r="K48" s="1">
        <f t="shared" si="0"/>
        <v>12.5</v>
      </c>
      <c r="L48" s="1">
        <f t="shared" si="1"/>
        <v>21</v>
      </c>
      <c r="M48" s="1">
        <f t="shared" si="2"/>
        <v>12.619</v>
      </c>
      <c r="N48" s="2">
        <f t="shared" si="3"/>
        <v>0.71</v>
      </c>
      <c r="O48" s="2">
        <f t="shared" si="4"/>
        <v>105.1583333333</v>
      </c>
      <c r="P48" s="2">
        <f t="shared" si="5"/>
        <v>5.916666666666666</v>
      </c>
      <c r="Q48" s="1">
        <v>4</v>
      </c>
      <c r="R48" s="1">
        <f t="shared" si="6"/>
        <v>19.048</v>
      </c>
    </row>
    <row r="49" spans="1:18" ht="15">
      <c r="A49" s="1" t="s">
        <v>52</v>
      </c>
      <c r="B49" s="1">
        <v>220</v>
      </c>
      <c r="C49" s="1">
        <v>500</v>
      </c>
      <c r="D49" s="1">
        <v>27</v>
      </c>
      <c r="E49" s="1" t="s">
        <v>41</v>
      </c>
      <c r="F49" s="1">
        <v>5</v>
      </c>
      <c r="G49" s="1" t="s">
        <v>136</v>
      </c>
      <c r="H49" s="1" t="s">
        <v>31</v>
      </c>
      <c r="I49" s="1" t="s">
        <v>122</v>
      </c>
      <c r="J49" s="1">
        <f t="shared" si="7"/>
        <v>2.273</v>
      </c>
      <c r="K49" s="1">
        <f t="shared" si="0"/>
        <v>12.3</v>
      </c>
      <c r="L49" s="1">
        <f t="shared" si="1"/>
        <v>26</v>
      </c>
      <c r="M49" s="1">
        <f t="shared" si="2"/>
        <v>19.231</v>
      </c>
      <c r="N49" s="2">
        <f t="shared" si="3"/>
        <v>1.04</v>
      </c>
      <c r="O49" s="2">
        <f t="shared" si="4"/>
        <v>87.4136363636</v>
      </c>
      <c r="P49" s="2">
        <f t="shared" si="5"/>
        <v>4.7272727272727275</v>
      </c>
      <c r="Q49" s="1">
        <v>7</v>
      </c>
      <c r="R49" s="1">
        <f t="shared" si="6"/>
        <v>26.923</v>
      </c>
    </row>
    <row r="50" spans="1:18" ht="15">
      <c r="A50" s="1" t="s">
        <v>138</v>
      </c>
      <c r="B50" s="1">
        <v>425</v>
      </c>
      <c r="C50" s="1">
        <v>1050</v>
      </c>
      <c r="D50" s="1">
        <v>52</v>
      </c>
      <c r="E50" s="1" t="s">
        <v>41</v>
      </c>
      <c r="F50" s="1">
        <v>6</v>
      </c>
      <c r="G50" s="1" t="s">
        <v>136</v>
      </c>
      <c r="H50" s="1" t="s">
        <v>31</v>
      </c>
      <c r="I50" s="1" t="s">
        <v>122</v>
      </c>
      <c r="J50" s="1">
        <f t="shared" si="7"/>
        <v>2.471</v>
      </c>
      <c r="K50" s="1">
        <f t="shared" si="0"/>
        <v>12.2</v>
      </c>
      <c r="L50" s="1">
        <f t="shared" si="1"/>
        <v>36.25</v>
      </c>
      <c r="M50" s="1">
        <f t="shared" si="2"/>
        <v>28.966</v>
      </c>
      <c r="N50" s="2">
        <f t="shared" si="3"/>
        <v>1.43</v>
      </c>
      <c r="O50" s="2">
        <f t="shared" si="4"/>
        <v>68.1552941176</v>
      </c>
      <c r="P50" s="2">
        <f t="shared" si="5"/>
        <v>3.364705882352941</v>
      </c>
      <c r="Q50" s="1">
        <v>13</v>
      </c>
      <c r="R50" s="1">
        <f t="shared" si="6"/>
        <v>35.862</v>
      </c>
    </row>
    <row r="51" spans="1:18" ht="15">
      <c r="A51" s="1" t="s">
        <v>53</v>
      </c>
      <c r="B51" s="1">
        <v>210</v>
      </c>
      <c r="C51" s="1">
        <v>300</v>
      </c>
      <c r="D51" s="1">
        <v>30</v>
      </c>
      <c r="E51" s="1" t="s">
        <v>133</v>
      </c>
      <c r="F51" s="1">
        <v>1</v>
      </c>
      <c r="G51" s="1" t="s">
        <v>140</v>
      </c>
      <c r="H51" s="1">
        <v>380</v>
      </c>
      <c r="I51" s="1" t="s">
        <v>122</v>
      </c>
      <c r="J51" s="1">
        <f t="shared" si="7"/>
        <v>1.429</v>
      </c>
      <c r="K51" s="1">
        <f t="shared" si="0"/>
        <v>14.299999999999999</v>
      </c>
      <c r="L51" s="1">
        <f t="shared" si="1"/>
        <v>25.5</v>
      </c>
      <c r="M51" s="1">
        <f t="shared" si="2"/>
        <v>11.765</v>
      </c>
      <c r="N51" s="2">
        <f t="shared" si="3"/>
        <v>1.18</v>
      </c>
      <c r="O51" s="2">
        <f t="shared" si="4"/>
        <v>56.0238095238</v>
      </c>
      <c r="P51" s="2">
        <f t="shared" si="5"/>
        <v>5.619047619047619</v>
      </c>
      <c r="Q51" s="1">
        <v>7</v>
      </c>
      <c r="R51" s="1">
        <f t="shared" si="6"/>
        <v>27.451</v>
      </c>
    </row>
    <row r="52" spans="1:18" ht="15">
      <c r="A52" s="1" t="s">
        <v>54</v>
      </c>
      <c r="B52" s="1">
        <v>380</v>
      </c>
      <c r="C52" s="1">
        <v>550</v>
      </c>
      <c r="D52" s="1">
        <v>46</v>
      </c>
      <c r="E52" s="1" t="s">
        <v>133</v>
      </c>
      <c r="F52" s="1">
        <v>3</v>
      </c>
      <c r="G52" s="1" t="s">
        <v>140</v>
      </c>
      <c r="H52" s="1">
        <v>400</v>
      </c>
      <c r="I52" s="1" t="s">
        <v>122</v>
      </c>
      <c r="J52" s="1">
        <f t="shared" si="7"/>
        <v>1.447</v>
      </c>
      <c r="K52" s="1">
        <f t="shared" si="0"/>
        <v>12.1</v>
      </c>
      <c r="L52" s="1">
        <f t="shared" si="1"/>
        <v>34</v>
      </c>
      <c r="M52" s="1">
        <f t="shared" si="2"/>
        <v>16.176</v>
      </c>
      <c r="N52" s="2">
        <f t="shared" si="3"/>
        <v>1.35</v>
      </c>
      <c r="O52" s="2">
        <f t="shared" si="4"/>
        <v>42.5684210526</v>
      </c>
      <c r="P52" s="2">
        <f t="shared" si="5"/>
        <v>3.5526315789473686</v>
      </c>
      <c r="Q52" s="1">
        <v>12</v>
      </c>
      <c r="R52" s="1">
        <f t="shared" si="6"/>
        <v>35.294</v>
      </c>
    </row>
    <row r="53" spans="1:18" ht="15">
      <c r="A53" s="1" t="s">
        <v>55</v>
      </c>
      <c r="B53" s="1">
        <v>750</v>
      </c>
      <c r="C53" s="1">
        <v>900</v>
      </c>
      <c r="D53" s="1">
        <v>66</v>
      </c>
      <c r="E53" s="1" t="s">
        <v>133</v>
      </c>
      <c r="F53" s="1">
        <v>5</v>
      </c>
      <c r="G53" s="1" t="s">
        <v>140</v>
      </c>
      <c r="H53" s="1">
        <v>500</v>
      </c>
      <c r="I53" s="1" t="s">
        <v>118</v>
      </c>
      <c r="J53" s="1">
        <f t="shared" si="7"/>
        <v>1.2</v>
      </c>
      <c r="K53" s="1">
        <f t="shared" si="0"/>
        <v>8.799999999999999</v>
      </c>
      <c r="L53" s="1">
        <f t="shared" si="1"/>
        <v>52.5</v>
      </c>
      <c r="M53" s="1">
        <f t="shared" si="2"/>
        <v>17.143</v>
      </c>
      <c r="N53" s="2">
        <f t="shared" si="3"/>
        <v>1.26</v>
      </c>
      <c r="O53" s="2">
        <f t="shared" si="4"/>
        <v>22.8573333333</v>
      </c>
      <c r="P53" s="2">
        <f t="shared" si="5"/>
        <v>1.6800000000000002</v>
      </c>
      <c r="Q53" s="1">
        <v>23</v>
      </c>
      <c r="R53" s="1">
        <f t="shared" si="6"/>
        <v>43.81</v>
      </c>
    </row>
    <row r="54" spans="1:18" ht="15">
      <c r="A54" s="1" t="s">
        <v>56</v>
      </c>
      <c r="B54" s="1">
        <v>230</v>
      </c>
      <c r="C54" s="1">
        <v>425</v>
      </c>
      <c r="D54" s="1">
        <v>35</v>
      </c>
      <c r="E54" s="1" t="s">
        <v>131</v>
      </c>
      <c r="F54" s="1">
        <v>6</v>
      </c>
      <c r="G54" s="1" t="s">
        <v>135</v>
      </c>
      <c r="H54" s="1" t="s">
        <v>31</v>
      </c>
      <c r="I54" s="1" t="s">
        <v>122</v>
      </c>
      <c r="J54" s="1">
        <f t="shared" si="7"/>
        <v>1.848</v>
      </c>
      <c r="K54" s="1">
        <f t="shared" si="0"/>
        <v>15.2</v>
      </c>
      <c r="L54" s="1">
        <f t="shared" si="1"/>
        <v>26.5</v>
      </c>
      <c r="M54" s="1">
        <f t="shared" si="2"/>
        <v>16.038</v>
      </c>
      <c r="N54" s="2">
        <f t="shared" si="3"/>
        <v>1.32</v>
      </c>
      <c r="O54" s="2">
        <f t="shared" si="4"/>
        <v>69.7304347826</v>
      </c>
      <c r="P54" s="2">
        <f t="shared" si="5"/>
        <v>5.739130434782608</v>
      </c>
      <c r="Q54" s="1">
        <v>7</v>
      </c>
      <c r="R54" s="1">
        <f t="shared" si="6"/>
        <v>26.415</v>
      </c>
    </row>
    <row r="55" spans="1:18" ht="15">
      <c r="A55" s="1" t="s">
        <v>57</v>
      </c>
      <c r="B55" s="1">
        <v>0</v>
      </c>
      <c r="C55" s="1">
        <v>200</v>
      </c>
      <c r="E55" s="1" t="s">
        <v>131</v>
      </c>
      <c r="F55" s="1">
        <v>4</v>
      </c>
      <c r="G55" s="1" t="s">
        <v>135</v>
      </c>
      <c r="H55" s="1" t="s">
        <v>31</v>
      </c>
      <c r="I55" s="1" t="s">
        <v>122</v>
      </c>
      <c r="J55" s="1" t="s">
        <v>126</v>
      </c>
      <c r="L55" s="1">
        <f t="shared" si="1"/>
        <v>15</v>
      </c>
      <c r="M55" s="1">
        <f t="shared" si="2"/>
        <v>13.333</v>
      </c>
      <c r="N55" s="2">
        <f t="shared" si="3"/>
        <v>0</v>
      </c>
      <c r="Q55" s="1">
        <v>1</v>
      </c>
      <c r="R55" s="1">
        <f t="shared" si="6"/>
        <v>6.667</v>
      </c>
    </row>
    <row r="56" spans="1:18" ht="15">
      <c r="A56" s="1" t="s">
        <v>58</v>
      </c>
      <c r="B56" s="1">
        <v>475</v>
      </c>
      <c r="C56" s="1">
        <v>750</v>
      </c>
      <c r="D56" s="1">
        <v>53</v>
      </c>
      <c r="E56" s="1" t="s">
        <v>131</v>
      </c>
      <c r="F56" s="1">
        <v>7</v>
      </c>
      <c r="G56" s="1" t="s">
        <v>135</v>
      </c>
      <c r="H56" s="1" t="s">
        <v>31</v>
      </c>
      <c r="I56" s="1" t="s">
        <v>118</v>
      </c>
      <c r="J56" s="1">
        <f t="shared" si="7"/>
        <v>1.579</v>
      </c>
      <c r="K56" s="1">
        <f t="shared" si="0"/>
        <v>11.200000000000001</v>
      </c>
      <c r="L56" s="1">
        <f t="shared" si="1"/>
        <v>38.75</v>
      </c>
      <c r="M56" s="1">
        <f t="shared" si="2"/>
        <v>19.355</v>
      </c>
      <c r="N56" s="2">
        <f t="shared" si="3"/>
        <v>1.37</v>
      </c>
      <c r="O56" s="2">
        <f t="shared" si="4"/>
        <v>40.7473684211</v>
      </c>
      <c r="P56" s="2">
        <f t="shared" si="5"/>
        <v>2.88421052631579</v>
      </c>
      <c r="Q56" s="1">
        <v>15</v>
      </c>
      <c r="R56" s="1">
        <f t="shared" si="6"/>
        <v>38.71</v>
      </c>
    </row>
    <row r="57" spans="1:18" ht="15">
      <c r="A57" s="1" t="s">
        <v>59</v>
      </c>
      <c r="B57" s="1">
        <v>290</v>
      </c>
      <c r="C57" s="1">
        <v>310</v>
      </c>
      <c r="D57" s="1">
        <v>48</v>
      </c>
      <c r="E57" s="1" t="s">
        <v>133</v>
      </c>
      <c r="F57" s="1">
        <v>2</v>
      </c>
      <c r="G57" s="1" t="s">
        <v>141</v>
      </c>
      <c r="H57" s="1">
        <v>350</v>
      </c>
      <c r="I57" s="1" t="s">
        <v>122</v>
      </c>
      <c r="J57" s="1">
        <f t="shared" si="7"/>
        <v>1.069</v>
      </c>
      <c r="K57" s="1">
        <f t="shared" si="0"/>
        <v>16.6</v>
      </c>
      <c r="L57" s="1">
        <f t="shared" si="1"/>
        <v>29.5</v>
      </c>
      <c r="M57" s="1">
        <f t="shared" si="2"/>
        <v>10.508</v>
      </c>
      <c r="N57" s="2">
        <f t="shared" si="3"/>
        <v>1.63</v>
      </c>
      <c r="O57" s="2">
        <f t="shared" si="4"/>
        <v>36.2344827586</v>
      </c>
      <c r="P57" s="2">
        <f t="shared" si="5"/>
        <v>5.620689655172414</v>
      </c>
      <c r="Q57" s="1">
        <v>9</v>
      </c>
      <c r="R57" s="1">
        <f t="shared" si="6"/>
        <v>30.508</v>
      </c>
    </row>
    <row r="58" spans="1:18" ht="15">
      <c r="A58" s="1" t="s">
        <v>60</v>
      </c>
      <c r="B58" s="1">
        <v>420</v>
      </c>
      <c r="C58" s="1">
        <v>1200</v>
      </c>
      <c r="D58" s="1">
        <v>78</v>
      </c>
      <c r="E58" s="1" t="s">
        <v>132</v>
      </c>
      <c r="F58" s="1">
        <v>9</v>
      </c>
      <c r="G58" s="1" t="s">
        <v>136</v>
      </c>
      <c r="H58" s="1" t="s">
        <v>31</v>
      </c>
      <c r="I58" s="1" t="s">
        <v>118</v>
      </c>
      <c r="J58" s="1">
        <f t="shared" si="7"/>
        <v>2.857</v>
      </c>
      <c r="K58" s="1">
        <f t="shared" si="0"/>
        <v>18.6</v>
      </c>
      <c r="L58" s="1">
        <f t="shared" si="1"/>
        <v>36</v>
      </c>
      <c r="M58" s="1">
        <f t="shared" si="2"/>
        <v>33.333</v>
      </c>
      <c r="N58" s="2">
        <f t="shared" si="3"/>
        <v>2.17</v>
      </c>
      <c r="O58" s="2">
        <f t="shared" si="4"/>
        <v>79.3642857143</v>
      </c>
      <c r="P58" s="2">
        <f t="shared" si="5"/>
        <v>5.166666666666667</v>
      </c>
      <c r="Q58" s="1">
        <v>12</v>
      </c>
      <c r="R58" s="1">
        <f t="shared" si="6"/>
        <v>33.333</v>
      </c>
    </row>
    <row r="59" spans="1:18" ht="15">
      <c r="A59" s="1" t="s">
        <v>61</v>
      </c>
      <c r="B59" s="1">
        <v>500</v>
      </c>
      <c r="C59" s="1">
        <v>1200</v>
      </c>
      <c r="D59" s="1">
        <v>77</v>
      </c>
      <c r="E59" s="1" t="s">
        <v>130</v>
      </c>
      <c r="F59" s="1">
        <v>5</v>
      </c>
      <c r="G59" s="1" t="s">
        <v>139</v>
      </c>
      <c r="H59" s="1">
        <v>325</v>
      </c>
      <c r="I59" s="1" t="s">
        <v>122</v>
      </c>
      <c r="J59" s="1">
        <f t="shared" si="7"/>
        <v>2.4</v>
      </c>
      <c r="K59" s="1">
        <f t="shared" si="0"/>
        <v>15.4</v>
      </c>
      <c r="L59" s="1">
        <f t="shared" si="1"/>
        <v>40</v>
      </c>
      <c r="M59" s="1">
        <f t="shared" si="2"/>
        <v>30</v>
      </c>
      <c r="N59" s="2">
        <f t="shared" si="3"/>
        <v>1.93</v>
      </c>
      <c r="O59" s="2">
        <f t="shared" si="4"/>
        <v>60</v>
      </c>
      <c r="P59" s="2">
        <f t="shared" si="5"/>
        <v>3.86</v>
      </c>
      <c r="Q59" s="1">
        <v>16</v>
      </c>
      <c r="R59" s="1">
        <f t="shared" si="6"/>
        <v>40</v>
      </c>
    </row>
    <row r="60" spans="1:12" ht="15">
      <c r="A60" s="1" t="s">
        <v>157</v>
      </c>
      <c r="B60" s="1">
        <v>160</v>
      </c>
      <c r="L60" s="1" t="s">
        <v>158</v>
      </c>
    </row>
    <row r="61" spans="1:18" ht="15">
      <c r="A61" s="1" t="s">
        <v>159</v>
      </c>
      <c r="C61" s="1">
        <v>375</v>
      </c>
      <c r="E61" s="1" t="s">
        <v>41</v>
      </c>
      <c r="F61" s="1">
        <v>7</v>
      </c>
      <c r="G61" s="1" t="s">
        <v>139</v>
      </c>
      <c r="H61" s="1" t="s">
        <v>31</v>
      </c>
      <c r="I61" s="1" t="s">
        <v>122</v>
      </c>
      <c r="L61" s="1">
        <v>12</v>
      </c>
      <c r="Q61" s="1">
        <v>4</v>
      </c>
      <c r="R61" s="1">
        <f t="shared" si="6"/>
        <v>33.333</v>
      </c>
    </row>
    <row r="62" spans="1:18" ht="15">
      <c r="A62" s="1" t="s">
        <v>160</v>
      </c>
      <c r="C62" s="1">
        <v>240</v>
      </c>
      <c r="E62" s="1" t="s">
        <v>133</v>
      </c>
      <c r="F62" s="1">
        <v>2</v>
      </c>
      <c r="G62" s="1" t="s">
        <v>139</v>
      </c>
      <c r="H62" s="1">
        <v>400</v>
      </c>
      <c r="I62" s="1" t="s">
        <v>122</v>
      </c>
      <c r="L62" s="1">
        <v>12</v>
      </c>
      <c r="Q62" s="1">
        <v>2</v>
      </c>
      <c r="R62" s="1">
        <f t="shared" si="6"/>
        <v>16.667</v>
      </c>
    </row>
    <row r="63" spans="1:18" ht="15">
      <c r="A63" s="1" t="s">
        <v>161</v>
      </c>
      <c r="C63" s="1">
        <v>250</v>
      </c>
      <c r="E63" s="1" t="s">
        <v>131</v>
      </c>
      <c r="F63" s="1">
        <v>3</v>
      </c>
      <c r="G63" s="1" t="s">
        <v>139</v>
      </c>
      <c r="H63" s="1">
        <v>350</v>
      </c>
      <c r="I63" s="1" t="s">
        <v>122</v>
      </c>
      <c r="L63" s="1">
        <v>12</v>
      </c>
      <c r="Q63" s="1">
        <v>2</v>
      </c>
      <c r="R63" s="1">
        <f t="shared" si="6"/>
        <v>16.667</v>
      </c>
    </row>
    <row r="64" spans="1:18" ht="15">
      <c r="A64" s="1" t="s">
        <v>162</v>
      </c>
      <c r="C64" s="1">
        <v>275</v>
      </c>
      <c r="E64" s="1" t="s">
        <v>163</v>
      </c>
      <c r="F64" s="1">
        <v>5</v>
      </c>
      <c r="G64" s="1" t="s">
        <v>139</v>
      </c>
      <c r="H64" s="1" t="s">
        <v>31</v>
      </c>
      <c r="I64" s="1" t="s">
        <v>122</v>
      </c>
      <c r="L64" s="1">
        <v>12</v>
      </c>
      <c r="Q64" s="1">
        <v>2</v>
      </c>
      <c r="R64" s="1">
        <f t="shared" si="6"/>
        <v>16.667</v>
      </c>
    </row>
    <row r="65" spans="1:12" ht="15">
      <c r="A65" s="1" t="s">
        <v>164</v>
      </c>
      <c r="B65" s="1">
        <v>300</v>
      </c>
      <c r="L65" s="1" t="s">
        <v>165</v>
      </c>
    </row>
    <row r="66" spans="1:18" ht="15">
      <c r="A66" s="1" t="s">
        <v>169</v>
      </c>
      <c r="C66" s="1">
        <v>450</v>
      </c>
      <c r="E66" s="1" t="s">
        <v>133</v>
      </c>
      <c r="F66" s="1">
        <v>3</v>
      </c>
      <c r="G66" s="1" t="s">
        <v>139</v>
      </c>
      <c r="H66" s="1">
        <v>400</v>
      </c>
      <c r="I66" s="1" t="s">
        <v>122</v>
      </c>
      <c r="L66" s="1">
        <v>15</v>
      </c>
      <c r="Q66" s="1">
        <v>5</v>
      </c>
      <c r="R66" s="1">
        <f t="shared" si="6"/>
        <v>33.333</v>
      </c>
    </row>
    <row r="67" spans="1:18" ht="15">
      <c r="A67" s="1" t="s">
        <v>166</v>
      </c>
      <c r="C67" s="1">
        <v>550</v>
      </c>
      <c r="E67" s="1" t="s">
        <v>130</v>
      </c>
      <c r="F67" s="1">
        <v>6</v>
      </c>
      <c r="G67" s="1" t="s">
        <v>139</v>
      </c>
      <c r="H67" s="1" t="s">
        <v>31</v>
      </c>
      <c r="I67" s="1" t="s">
        <v>122</v>
      </c>
      <c r="L67" s="1">
        <v>15</v>
      </c>
      <c r="Q67" s="1">
        <v>4</v>
      </c>
      <c r="R67" s="1">
        <f t="shared" si="6"/>
        <v>26.667</v>
      </c>
    </row>
    <row r="68" spans="1:18" ht="15">
      <c r="A68" s="1" t="s">
        <v>168</v>
      </c>
      <c r="C68" s="1">
        <v>475</v>
      </c>
      <c r="E68" s="1" t="s">
        <v>167</v>
      </c>
      <c r="F68" s="1">
        <v>4</v>
      </c>
      <c r="G68" s="1" t="s">
        <v>139</v>
      </c>
      <c r="H68" s="1">
        <v>350</v>
      </c>
      <c r="I68" s="1" t="s">
        <v>122</v>
      </c>
      <c r="L68" s="1">
        <v>15</v>
      </c>
      <c r="Q68" s="1">
        <v>4</v>
      </c>
      <c r="R68" s="1">
        <f aca="true" t="shared" si="8" ref="R68:R131">ROUND((Q68/L68)*100,3)</f>
        <v>26.667</v>
      </c>
    </row>
    <row r="69" spans="1:18" ht="15">
      <c r="A69" s="1" t="s">
        <v>170</v>
      </c>
      <c r="C69" s="1">
        <v>750</v>
      </c>
      <c r="E69" s="1" t="s">
        <v>134</v>
      </c>
      <c r="F69" s="1">
        <v>8</v>
      </c>
      <c r="G69" s="1" t="s">
        <v>139</v>
      </c>
      <c r="H69" s="1" t="s">
        <v>31</v>
      </c>
      <c r="I69" s="1" t="s">
        <v>122</v>
      </c>
      <c r="L69" s="1">
        <v>15</v>
      </c>
      <c r="Q69" s="1">
        <v>8</v>
      </c>
      <c r="R69" s="1">
        <f t="shared" si="8"/>
        <v>53.333</v>
      </c>
    </row>
    <row r="70" ht="28.5">
      <c r="A70" s="3" t="s">
        <v>62</v>
      </c>
    </row>
    <row r="71" spans="1:18" ht="15">
      <c r="A71" s="1" t="s">
        <v>63</v>
      </c>
      <c r="B71" s="1">
        <v>110</v>
      </c>
      <c r="C71" s="1">
        <v>325</v>
      </c>
      <c r="D71" s="1">
        <v>18</v>
      </c>
      <c r="E71" s="1" t="s">
        <v>130</v>
      </c>
      <c r="F71" s="1">
        <v>4</v>
      </c>
      <c r="G71" s="1" t="s">
        <v>135</v>
      </c>
      <c r="H71" s="1" t="s">
        <v>31</v>
      </c>
      <c r="I71" s="1" t="s">
        <v>122</v>
      </c>
      <c r="J71" s="1">
        <f t="shared" si="7"/>
        <v>2.955</v>
      </c>
      <c r="K71" s="1">
        <f t="shared" si="0"/>
        <v>16.400000000000002</v>
      </c>
      <c r="L71" s="1">
        <f t="shared" si="1"/>
        <v>20.5</v>
      </c>
      <c r="M71" s="1">
        <f t="shared" si="2"/>
        <v>15.854</v>
      </c>
      <c r="N71" s="2">
        <f t="shared" si="3"/>
        <v>0.88</v>
      </c>
      <c r="O71" s="2">
        <f t="shared" si="4"/>
        <v>144.1272727273</v>
      </c>
      <c r="P71" s="2">
        <f t="shared" si="5"/>
        <v>8</v>
      </c>
      <c r="Q71" s="1">
        <v>4</v>
      </c>
      <c r="R71" s="1">
        <f t="shared" si="8"/>
        <v>19.512</v>
      </c>
    </row>
    <row r="72" spans="1:18" ht="15">
      <c r="A72" s="1" t="s">
        <v>64</v>
      </c>
      <c r="B72" s="1">
        <v>210</v>
      </c>
      <c r="C72" s="1">
        <v>575</v>
      </c>
      <c r="D72" s="1">
        <v>30</v>
      </c>
      <c r="E72" s="1" t="s">
        <v>130</v>
      </c>
      <c r="F72" s="1">
        <v>6</v>
      </c>
      <c r="G72" s="1" t="s">
        <v>135</v>
      </c>
      <c r="H72" s="1" t="s">
        <v>31</v>
      </c>
      <c r="I72" s="1" t="s">
        <v>118</v>
      </c>
      <c r="J72" s="1">
        <f t="shared" si="7"/>
        <v>2.738</v>
      </c>
      <c r="K72" s="1">
        <f t="shared" si="0"/>
        <v>14.299999999999999</v>
      </c>
      <c r="L72" s="1">
        <f t="shared" si="1"/>
        <v>25.5</v>
      </c>
      <c r="M72" s="1">
        <f t="shared" si="2"/>
        <v>22.549</v>
      </c>
      <c r="N72" s="2">
        <f t="shared" si="3"/>
        <v>1.18</v>
      </c>
      <c r="O72" s="2">
        <f t="shared" si="4"/>
        <v>107.3761904762</v>
      </c>
      <c r="P72" s="2">
        <f t="shared" si="5"/>
        <v>5.619047619047619</v>
      </c>
      <c r="Q72" s="1">
        <v>7</v>
      </c>
      <c r="R72" s="1">
        <f t="shared" si="8"/>
        <v>27.451</v>
      </c>
    </row>
    <row r="73" spans="1:18" ht="15">
      <c r="A73" s="1" t="s">
        <v>65</v>
      </c>
      <c r="B73" s="1">
        <v>450</v>
      </c>
      <c r="C73" s="1">
        <v>900</v>
      </c>
      <c r="D73" s="1">
        <v>65</v>
      </c>
      <c r="E73" s="1" t="s">
        <v>130</v>
      </c>
      <c r="F73" s="1">
        <v>8</v>
      </c>
      <c r="G73" s="1" t="s">
        <v>135</v>
      </c>
      <c r="H73" s="1" t="s">
        <v>31</v>
      </c>
      <c r="I73" s="1" t="s">
        <v>118</v>
      </c>
      <c r="J73" s="1">
        <f t="shared" si="7"/>
        <v>2</v>
      </c>
      <c r="K73" s="1">
        <f t="shared" si="0"/>
        <v>14.399999999999999</v>
      </c>
      <c r="L73" s="1">
        <f t="shared" si="1"/>
        <v>37.5</v>
      </c>
      <c r="M73" s="1">
        <f t="shared" si="2"/>
        <v>24</v>
      </c>
      <c r="N73" s="2">
        <f t="shared" si="3"/>
        <v>1.73</v>
      </c>
      <c r="O73" s="2">
        <f t="shared" si="4"/>
        <v>53.3333333333</v>
      </c>
      <c r="P73" s="2">
        <f t="shared" si="5"/>
        <v>3.8444444444444446</v>
      </c>
      <c r="Q73" s="1">
        <v>14</v>
      </c>
      <c r="R73" s="1">
        <f t="shared" si="8"/>
        <v>37.333</v>
      </c>
    </row>
    <row r="74" spans="1:18" ht="15">
      <c r="A74" s="1" t="s">
        <v>66</v>
      </c>
      <c r="B74" s="1">
        <v>170</v>
      </c>
      <c r="C74" s="1">
        <v>340</v>
      </c>
      <c r="D74" s="1">
        <v>26</v>
      </c>
      <c r="E74" s="1" t="s">
        <v>133</v>
      </c>
      <c r="F74" s="1">
        <v>1</v>
      </c>
      <c r="G74" s="1" t="s">
        <v>140</v>
      </c>
      <c r="H74" s="1">
        <v>350</v>
      </c>
      <c r="I74" s="1" t="s">
        <v>122</v>
      </c>
      <c r="J74" s="1">
        <f t="shared" si="7"/>
        <v>2</v>
      </c>
      <c r="K74" s="1">
        <f t="shared" si="0"/>
        <v>15.299999999999999</v>
      </c>
      <c r="L74" s="1">
        <f t="shared" si="1"/>
        <v>23.5</v>
      </c>
      <c r="M74" s="1">
        <f t="shared" si="2"/>
        <v>14.468</v>
      </c>
      <c r="N74" s="2">
        <f t="shared" si="3"/>
        <v>1.11</v>
      </c>
      <c r="O74" s="2">
        <f t="shared" si="4"/>
        <v>85.1058823529</v>
      </c>
      <c r="P74" s="2">
        <f t="shared" si="5"/>
        <v>6.529411764705882</v>
      </c>
      <c r="Q74" s="1">
        <v>6</v>
      </c>
      <c r="R74" s="1">
        <f t="shared" si="8"/>
        <v>25.532</v>
      </c>
    </row>
    <row r="75" spans="1:18" ht="15">
      <c r="A75" s="1" t="s">
        <v>68</v>
      </c>
      <c r="B75" s="1">
        <v>200</v>
      </c>
      <c r="C75" s="1">
        <v>450</v>
      </c>
      <c r="D75" s="1">
        <v>30</v>
      </c>
      <c r="E75" s="1" t="s">
        <v>130</v>
      </c>
      <c r="F75" s="1">
        <v>3</v>
      </c>
      <c r="G75" s="1" t="s">
        <v>136</v>
      </c>
      <c r="H75" s="1">
        <v>300</v>
      </c>
      <c r="I75" s="1" t="s">
        <v>122</v>
      </c>
      <c r="J75" s="1">
        <f t="shared" si="7"/>
        <v>2.25</v>
      </c>
      <c r="K75" s="1">
        <f t="shared" si="0"/>
        <v>15</v>
      </c>
      <c r="L75" s="1">
        <f aca="true" t="shared" si="9" ref="L75:L132">ROUND(15+B75/20,3)</f>
        <v>25</v>
      </c>
      <c r="M75" s="1">
        <f aca="true" t="shared" si="10" ref="M75:M132">ROUND(C75/L75,3)</f>
        <v>18</v>
      </c>
      <c r="N75" s="2">
        <f t="shared" si="3"/>
        <v>1.2</v>
      </c>
      <c r="O75" s="2">
        <f aca="true" t="shared" si="11" ref="O75:O132">ROUND((M75/B75)*1000,10)</f>
        <v>90</v>
      </c>
      <c r="P75" s="2">
        <f t="shared" si="5"/>
        <v>6</v>
      </c>
      <c r="Q75" s="1">
        <v>7</v>
      </c>
      <c r="R75" s="1">
        <f t="shared" si="8"/>
        <v>28</v>
      </c>
    </row>
    <row r="76" spans="1:18" ht="15">
      <c r="A76" s="1" t="s">
        <v>67</v>
      </c>
      <c r="B76" s="1">
        <v>280</v>
      </c>
      <c r="C76" s="1">
        <v>600</v>
      </c>
      <c r="D76" s="1">
        <v>38</v>
      </c>
      <c r="E76" s="1" t="s">
        <v>130</v>
      </c>
      <c r="F76" s="1">
        <v>4</v>
      </c>
      <c r="G76" s="1" t="s">
        <v>136</v>
      </c>
      <c r="H76" s="1">
        <v>325</v>
      </c>
      <c r="I76" s="1" t="s">
        <v>122</v>
      </c>
      <c r="J76" s="1">
        <f aca="true" t="shared" si="12" ref="J76:J132">ROUND(C76/B76,3)</f>
        <v>2.143</v>
      </c>
      <c r="K76" s="1">
        <f t="shared" si="0"/>
        <v>13.600000000000001</v>
      </c>
      <c r="L76" s="1">
        <f t="shared" si="9"/>
        <v>29</v>
      </c>
      <c r="M76" s="1">
        <f t="shared" si="10"/>
        <v>20.69</v>
      </c>
      <c r="N76" s="2">
        <f aca="true" t="shared" si="13" ref="N76:N132">ROUND(D76/L76,2)</f>
        <v>1.31</v>
      </c>
      <c r="O76" s="2">
        <f t="shared" si="11"/>
        <v>73.8928571429</v>
      </c>
      <c r="P76" s="2">
        <f t="shared" si="5"/>
        <v>4.678571428571429</v>
      </c>
      <c r="Q76" s="1">
        <v>9</v>
      </c>
      <c r="R76" s="1">
        <f t="shared" si="8"/>
        <v>31.034</v>
      </c>
    </row>
    <row r="77" spans="1:18" ht="15">
      <c r="A77" s="1" t="s">
        <v>69</v>
      </c>
      <c r="B77" s="1">
        <v>220</v>
      </c>
      <c r="C77" s="1">
        <v>425</v>
      </c>
      <c r="D77" s="1">
        <v>30</v>
      </c>
      <c r="E77" s="1" t="s">
        <v>131</v>
      </c>
      <c r="F77" s="1">
        <v>2</v>
      </c>
      <c r="G77" s="1" t="s">
        <v>140</v>
      </c>
      <c r="H77" s="1">
        <v>400</v>
      </c>
      <c r="I77" s="1" t="s">
        <v>118</v>
      </c>
      <c r="J77" s="1">
        <f t="shared" si="12"/>
        <v>1.932</v>
      </c>
      <c r="K77" s="1">
        <f t="shared" si="0"/>
        <v>13.600000000000001</v>
      </c>
      <c r="L77" s="1">
        <f t="shared" si="9"/>
        <v>26</v>
      </c>
      <c r="M77" s="1">
        <f t="shared" si="10"/>
        <v>16.346</v>
      </c>
      <c r="N77" s="2">
        <f t="shared" si="13"/>
        <v>1.15</v>
      </c>
      <c r="O77" s="2">
        <f t="shared" si="11"/>
        <v>74.3</v>
      </c>
      <c r="P77" s="2">
        <f t="shared" si="5"/>
        <v>5.2272727272727275</v>
      </c>
      <c r="Q77" s="1">
        <v>7</v>
      </c>
      <c r="R77" s="1">
        <f t="shared" si="8"/>
        <v>26.923</v>
      </c>
    </row>
    <row r="78" spans="1:18" ht="15">
      <c r="A78" s="1" t="s">
        <v>70</v>
      </c>
      <c r="B78" s="1">
        <v>260</v>
      </c>
      <c r="C78" s="1">
        <v>1100</v>
      </c>
      <c r="D78" s="1">
        <v>24</v>
      </c>
      <c r="E78" s="1" t="s">
        <v>131</v>
      </c>
      <c r="F78" s="1">
        <v>6</v>
      </c>
      <c r="G78" s="1" t="s">
        <v>139</v>
      </c>
      <c r="H78" s="1" t="s">
        <v>31</v>
      </c>
      <c r="I78" s="1" t="s">
        <v>122</v>
      </c>
      <c r="J78" s="1">
        <f t="shared" si="12"/>
        <v>4.231</v>
      </c>
      <c r="K78" s="1">
        <f aca="true" t="shared" si="14" ref="K78:K132">ROUND(D78/B78,3)*100</f>
        <v>9.2</v>
      </c>
      <c r="L78" s="1">
        <f t="shared" si="9"/>
        <v>28</v>
      </c>
      <c r="M78" s="1">
        <f t="shared" si="10"/>
        <v>39.286</v>
      </c>
      <c r="N78" s="2">
        <f t="shared" si="13"/>
        <v>0.86</v>
      </c>
      <c r="O78" s="2">
        <f t="shared" si="11"/>
        <v>151.1</v>
      </c>
      <c r="P78" s="2">
        <f aca="true" t="shared" si="15" ref="P78:P132">(N78/B78)*1000</f>
        <v>3.3076923076923075</v>
      </c>
      <c r="Q78" s="1">
        <v>8</v>
      </c>
      <c r="R78" s="1">
        <f t="shared" si="8"/>
        <v>28.571</v>
      </c>
    </row>
    <row r="79" spans="1:18" ht="15">
      <c r="A79" s="1" t="s">
        <v>71</v>
      </c>
      <c r="B79" s="1">
        <v>320</v>
      </c>
      <c r="C79" s="1">
        <v>1200</v>
      </c>
      <c r="D79" s="1">
        <v>33</v>
      </c>
      <c r="E79" s="1" t="s">
        <v>131</v>
      </c>
      <c r="F79" s="1">
        <v>7</v>
      </c>
      <c r="G79" s="1" t="s">
        <v>139</v>
      </c>
      <c r="H79" s="1">
        <v>200</v>
      </c>
      <c r="I79" s="1" t="s">
        <v>122</v>
      </c>
      <c r="J79" s="1">
        <f t="shared" si="12"/>
        <v>3.75</v>
      </c>
      <c r="K79" s="1">
        <f t="shared" si="14"/>
        <v>10.299999999999999</v>
      </c>
      <c r="L79" s="1">
        <f t="shared" si="9"/>
        <v>31</v>
      </c>
      <c r="M79" s="1">
        <f t="shared" si="10"/>
        <v>38.71</v>
      </c>
      <c r="N79" s="2">
        <f t="shared" si="13"/>
        <v>1.06</v>
      </c>
      <c r="O79" s="2">
        <f t="shared" si="11"/>
        <v>120.96875</v>
      </c>
      <c r="P79" s="2">
        <f t="shared" si="15"/>
        <v>3.3125000000000004</v>
      </c>
      <c r="Q79" s="1">
        <v>10</v>
      </c>
      <c r="R79" s="1">
        <f t="shared" si="8"/>
        <v>32.258</v>
      </c>
    </row>
    <row r="80" spans="1:18" ht="15">
      <c r="A80" s="1" t="s">
        <v>73</v>
      </c>
      <c r="B80" s="1">
        <v>400</v>
      </c>
      <c r="C80" s="1">
        <v>1200</v>
      </c>
      <c r="D80" s="1">
        <v>33</v>
      </c>
      <c r="E80" s="1" t="s">
        <v>131</v>
      </c>
      <c r="F80" s="1">
        <v>7</v>
      </c>
      <c r="G80" s="1" t="s">
        <v>139</v>
      </c>
      <c r="H80" s="1">
        <v>200</v>
      </c>
      <c r="I80" s="1" t="s">
        <v>122</v>
      </c>
      <c r="J80" s="1">
        <f t="shared" si="12"/>
        <v>3</v>
      </c>
      <c r="K80" s="1">
        <f t="shared" si="14"/>
        <v>8.3</v>
      </c>
      <c r="L80" s="1">
        <f t="shared" si="9"/>
        <v>35</v>
      </c>
      <c r="M80" s="1">
        <f t="shared" si="10"/>
        <v>34.286</v>
      </c>
      <c r="N80" s="2">
        <f t="shared" si="13"/>
        <v>0.94</v>
      </c>
      <c r="O80" s="2">
        <f t="shared" si="11"/>
        <v>85.715</v>
      </c>
      <c r="P80" s="2">
        <f t="shared" si="15"/>
        <v>2.3499999999999996</v>
      </c>
      <c r="Q80" s="1">
        <v>13</v>
      </c>
      <c r="R80" s="1">
        <f t="shared" si="8"/>
        <v>37.143</v>
      </c>
    </row>
    <row r="81" spans="1:18" ht="15">
      <c r="A81" s="1" t="s">
        <v>72</v>
      </c>
      <c r="B81" s="1">
        <v>380</v>
      </c>
      <c r="C81" s="1">
        <v>475</v>
      </c>
      <c r="D81" s="1">
        <v>27</v>
      </c>
      <c r="E81" s="1" t="s">
        <v>132</v>
      </c>
      <c r="F81" s="1">
        <v>5</v>
      </c>
      <c r="G81" s="1" t="s">
        <v>136</v>
      </c>
      <c r="H81" s="1">
        <v>1000</v>
      </c>
      <c r="I81" s="1" t="s">
        <v>129</v>
      </c>
      <c r="J81" s="1">
        <f t="shared" si="12"/>
        <v>1.25</v>
      </c>
      <c r="K81" s="1">
        <f t="shared" si="14"/>
        <v>7.1</v>
      </c>
      <c r="L81" s="1">
        <f t="shared" si="9"/>
        <v>34</v>
      </c>
      <c r="M81" s="1">
        <f t="shared" si="10"/>
        <v>13.971</v>
      </c>
      <c r="N81" s="2">
        <f t="shared" si="13"/>
        <v>0.79</v>
      </c>
      <c r="O81" s="2">
        <f t="shared" si="11"/>
        <v>36.7657894737</v>
      </c>
      <c r="P81" s="2">
        <f t="shared" si="15"/>
        <v>2.0789473684210527</v>
      </c>
      <c r="Q81" s="1">
        <v>12</v>
      </c>
      <c r="R81" s="1">
        <f t="shared" si="8"/>
        <v>35.294</v>
      </c>
    </row>
    <row r="82" ht="28.5">
      <c r="A82" s="3" t="s">
        <v>74</v>
      </c>
    </row>
    <row r="83" spans="1:18" ht="15">
      <c r="A83" s="1" t="s">
        <v>75</v>
      </c>
      <c r="B83" s="1">
        <v>115</v>
      </c>
      <c r="C83" s="1">
        <v>280</v>
      </c>
      <c r="D83" s="1">
        <v>20</v>
      </c>
      <c r="E83" s="1" t="s">
        <v>130</v>
      </c>
      <c r="F83" s="1">
        <v>4</v>
      </c>
      <c r="G83" s="1" t="s">
        <v>140</v>
      </c>
      <c r="H83" s="1" t="s">
        <v>31</v>
      </c>
      <c r="I83" s="1" t="s">
        <v>118</v>
      </c>
      <c r="J83" s="1">
        <f t="shared" si="12"/>
        <v>2.435</v>
      </c>
      <c r="K83" s="1">
        <f t="shared" si="14"/>
        <v>17.4</v>
      </c>
      <c r="L83" s="1">
        <f t="shared" si="9"/>
        <v>20.75</v>
      </c>
      <c r="M83" s="1">
        <f t="shared" si="10"/>
        <v>13.494</v>
      </c>
      <c r="N83" s="2">
        <f t="shared" si="13"/>
        <v>0.96</v>
      </c>
      <c r="O83" s="2">
        <f t="shared" si="11"/>
        <v>117.3391304348</v>
      </c>
      <c r="P83" s="2">
        <f t="shared" si="15"/>
        <v>8.347826086956522</v>
      </c>
      <c r="Q83" s="1">
        <v>4</v>
      </c>
      <c r="R83" s="1">
        <f t="shared" si="8"/>
        <v>19.277</v>
      </c>
    </row>
    <row r="84" spans="1:18" ht="15">
      <c r="A84" s="1" t="s">
        <v>76</v>
      </c>
      <c r="B84" s="1">
        <v>235</v>
      </c>
      <c r="C84" s="1">
        <v>550</v>
      </c>
      <c r="D84" s="1">
        <v>43</v>
      </c>
      <c r="E84" s="1" t="s">
        <v>130</v>
      </c>
      <c r="F84" s="1">
        <v>5</v>
      </c>
      <c r="G84" s="1" t="s">
        <v>140</v>
      </c>
      <c r="H84" s="1" t="s">
        <v>31</v>
      </c>
      <c r="I84" s="1" t="s">
        <v>118</v>
      </c>
      <c r="J84" s="1">
        <f t="shared" si="12"/>
        <v>2.34</v>
      </c>
      <c r="K84" s="1">
        <f t="shared" si="14"/>
        <v>18.3</v>
      </c>
      <c r="L84" s="1">
        <f t="shared" si="9"/>
        <v>26.75</v>
      </c>
      <c r="M84" s="1">
        <f t="shared" si="10"/>
        <v>20.561</v>
      </c>
      <c r="N84" s="2">
        <f t="shared" si="13"/>
        <v>1.61</v>
      </c>
      <c r="O84" s="2">
        <f t="shared" si="11"/>
        <v>87.4936170213</v>
      </c>
      <c r="P84" s="2">
        <f t="shared" si="15"/>
        <v>6.851063829787234</v>
      </c>
      <c r="Q84" s="1">
        <v>8</v>
      </c>
      <c r="R84" s="1">
        <f t="shared" si="8"/>
        <v>29.907</v>
      </c>
    </row>
    <row r="85" spans="1:18" ht="15">
      <c r="A85" s="1" t="s">
        <v>77</v>
      </c>
      <c r="B85" s="1">
        <v>515</v>
      </c>
      <c r="C85" s="1">
        <v>1200</v>
      </c>
      <c r="D85" s="1">
        <v>90</v>
      </c>
      <c r="E85" s="1" t="s">
        <v>130</v>
      </c>
      <c r="F85" s="1">
        <v>8</v>
      </c>
      <c r="G85" s="1" t="s">
        <v>140</v>
      </c>
      <c r="H85" s="1" t="s">
        <v>31</v>
      </c>
      <c r="I85" s="1" t="s">
        <v>118</v>
      </c>
      <c r="J85" s="1">
        <f t="shared" si="12"/>
        <v>2.33</v>
      </c>
      <c r="K85" s="1">
        <f t="shared" si="14"/>
        <v>17.5</v>
      </c>
      <c r="L85" s="1">
        <f t="shared" si="9"/>
        <v>40.75</v>
      </c>
      <c r="M85" s="1">
        <f t="shared" si="10"/>
        <v>29.448</v>
      </c>
      <c r="N85" s="2">
        <f t="shared" si="13"/>
        <v>2.21</v>
      </c>
      <c r="O85" s="2">
        <f t="shared" si="11"/>
        <v>57.1805825243</v>
      </c>
      <c r="P85" s="2">
        <f t="shared" si="15"/>
        <v>4.29126213592233</v>
      </c>
      <c r="Q85" s="1">
        <v>16</v>
      </c>
      <c r="R85" s="1">
        <f t="shared" si="8"/>
        <v>39.264</v>
      </c>
    </row>
    <row r="86" spans="1:18" ht="15">
      <c r="A86" s="1" t="s">
        <v>78</v>
      </c>
      <c r="B86" s="1">
        <v>160</v>
      </c>
      <c r="C86" s="1">
        <v>325</v>
      </c>
      <c r="D86" s="1">
        <v>33</v>
      </c>
      <c r="E86" s="1" t="s">
        <v>131</v>
      </c>
      <c r="F86" s="1">
        <v>2</v>
      </c>
      <c r="G86" s="1" t="s">
        <v>135</v>
      </c>
      <c r="H86" s="1">
        <v>380</v>
      </c>
      <c r="I86" s="1" t="s">
        <v>118</v>
      </c>
      <c r="J86" s="1">
        <f t="shared" si="12"/>
        <v>2.031</v>
      </c>
      <c r="K86" s="1">
        <f t="shared" si="14"/>
        <v>20.599999999999998</v>
      </c>
      <c r="L86" s="1">
        <f t="shared" si="9"/>
        <v>23</v>
      </c>
      <c r="M86" s="1">
        <f t="shared" si="10"/>
        <v>14.13</v>
      </c>
      <c r="N86" s="2">
        <f t="shared" si="13"/>
        <v>1.43</v>
      </c>
      <c r="O86" s="2">
        <f t="shared" si="11"/>
        <v>88.3125</v>
      </c>
      <c r="P86" s="2">
        <f t="shared" si="15"/>
        <v>8.9375</v>
      </c>
      <c r="Q86" s="1">
        <v>5</v>
      </c>
      <c r="R86" s="1">
        <f t="shared" si="8"/>
        <v>21.739</v>
      </c>
    </row>
    <row r="87" spans="1:18" ht="15">
      <c r="A87" s="1" t="s">
        <v>79</v>
      </c>
      <c r="B87" s="1">
        <v>175</v>
      </c>
      <c r="C87" s="1">
        <v>350</v>
      </c>
      <c r="D87" s="1">
        <v>27</v>
      </c>
      <c r="E87" s="1" t="s">
        <v>133</v>
      </c>
      <c r="F87" s="1">
        <v>1</v>
      </c>
      <c r="G87" s="1" t="s">
        <v>139</v>
      </c>
      <c r="H87" s="1">
        <v>350</v>
      </c>
      <c r="I87" s="1" t="s">
        <v>122</v>
      </c>
      <c r="J87" s="1">
        <f t="shared" si="12"/>
        <v>2</v>
      </c>
      <c r="K87" s="1">
        <f t="shared" si="14"/>
        <v>15.4</v>
      </c>
      <c r="L87" s="1">
        <f t="shared" si="9"/>
        <v>23.75</v>
      </c>
      <c r="M87" s="1">
        <f t="shared" si="10"/>
        <v>14.737</v>
      </c>
      <c r="N87" s="2">
        <f t="shared" si="13"/>
        <v>1.14</v>
      </c>
      <c r="O87" s="2">
        <f t="shared" si="11"/>
        <v>84.2114285714</v>
      </c>
      <c r="P87" s="2">
        <f t="shared" si="15"/>
        <v>6.514285714285713</v>
      </c>
      <c r="Q87" s="1">
        <v>6</v>
      </c>
      <c r="R87" s="1">
        <f t="shared" si="8"/>
        <v>25.263</v>
      </c>
    </row>
    <row r="88" spans="1:18" ht="15">
      <c r="A88" s="1" t="s">
        <v>80</v>
      </c>
      <c r="B88" s="1">
        <v>325</v>
      </c>
      <c r="C88" s="1">
        <v>550</v>
      </c>
      <c r="D88" s="1">
        <v>48</v>
      </c>
      <c r="E88" s="1" t="s">
        <v>133</v>
      </c>
      <c r="F88" s="1">
        <v>3</v>
      </c>
      <c r="G88" s="1" t="s">
        <v>139</v>
      </c>
      <c r="H88" s="1">
        <v>370</v>
      </c>
      <c r="I88" s="1" t="s">
        <v>122</v>
      </c>
      <c r="J88" s="1">
        <f t="shared" si="12"/>
        <v>1.692</v>
      </c>
      <c r="K88" s="1">
        <f t="shared" si="14"/>
        <v>14.799999999999999</v>
      </c>
      <c r="L88" s="1">
        <f t="shared" si="9"/>
        <v>31.25</v>
      </c>
      <c r="M88" s="1">
        <f t="shared" si="10"/>
        <v>17.6</v>
      </c>
      <c r="N88" s="2">
        <f t="shared" si="13"/>
        <v>1.54</v>
      </c>
      <c r="O88" s="2">
        <f t="shared" si="11"/>
        <v>54.1538461538</v>
      </c>
      <c r="P88" s="2">
        <f t="shared" si="15"/>
        <v>4.7384615384615385</v>
      </c>
      <c r="Q88" s="1">
        <v>10</v>
      </c>
      <c r="R88" s="1">
        <f t="shared" si="8"/>
        <v>32</v>
      </c>
    </row>
    <row r="89" spans="1:18" ht="15">
      <c r="A89" s="1" t="s">
        <v>81</v>
      </c>
      <c r="B89" s="1">
        <v>275</v>
      </c>
      <c r="C89" s="1">
        <v>800</v>
      </c>
      <c r="D89" s="1">
        <v>46</v>
      </c>
      <c r="E89" s="1" t="s">
        <v>131</v>
      </c>
      <c r="F89" s="1">
        <v>5</v>
      </c>
      <c r="G89" s="1" t="s">
        <v>136</v>
      </c>
      <c r="H89" s="1" t="s">
        <v>31</v>
      </c>
      <c r="I89" s="1" t="s">
        <v>118</v>
      </c>
      <c r="J89" s="1">
        <f t="shared" si="12"/>
        <v>2.909</v>
      </c>
      <c r="K89" s="1">
        <f t="shared" si="14"/>
        <v>16.7</v>
      </c>
      <c r="L89" s="1">
        <f t="shared" si="9"/>
        <v>28.75</v>
      </c>
      <c r="M89" s="1">
        <f t="shared" si="10"/>
        <v>27.826</v>
      </c>
      <c r="N89" s="2">
        <f t="shared" si="13"/>
        <v>1.6</v>
      </c>
      <c r="O89" s="2">
        <f t="shared" si="11"/>
        <v>101.1854545455</v>
      </c>
      <c r="P89" s="2">
        <f t="shared" si="15"/>
        <v>5.818181818181818</v>
      </c>
      <c r="Q89" s="1">
        <v>9</v>
      </c>
      <c r="R89" s="1">
        <f t="shared" si="8"/>
        <v>31.304</v>
      </c>
    </row>
    <row r="90" spans="1:18" ht="15">
      <c r="A90" s="1" t="s">
        <v>82</v>
      </c>
      <c r="B90" s="1">
        <v>500</v>
      </c>
      <c r="C90" s="1">
        <v>1500</v>
      </c>
      <c r="D90" s="1">
        <v>78</v>
      </c>
      <c r="E90" s="1" t="s">
        <v>131</v>
      </c>
      <c r="F90" s="1">
        <v>7</v>
      </c>
      <c r="G90" s="1" t="s">
        <v>136</v>
      </c>
      <c r="H90" s="1" t="s">
        <v>31</v>
      </c>
      <c r="I90" s="1" t="s">
        <v>118</v>
      </c>
      <c r="J90" s="1">
        <f t="shared" si="12"/>
        <v>3</v>
      </c>
      <c r="K90" s="1">
        <f t="shared" si="14"/>
        <v>15.6</v>
      </c>
      <c r="L90" s="1">
        <f t="shared" si="9"/>
        <v>40</v>
      </c>
      <c r="M90" s="1">
        <f t="shared" si="10"/>
        <v>37.5</v>
      </c>
      <c r="N90" s="2">
        <f t="shared" si="13"/>
        <v>1.95</v>
      </c>
      <c r="O90" s="2">
        <f t="shared" si="11"/>
        <v>75</v>
      </c>
      <c r="P90" s="2">
        <f t="shared" si="15"/>
        <v>3.9</v>
      </c>
      <c r="Q90" s="1">
        <v>16</v>
      </c>
      <c r="R90" s="1">
        <f t="shared" si="8"/>
        <v>40</v>
      </c>
    </row>
    <row r="91" spans="1:18" ht="15">
      <c r="A91" s="1" t="s">
        <v>83</v>
      </c>
      <c r="B91" s="1">
        <v>280</v>
      </c>
      <c r="C91" s="1">
        <v>650</v>
      </c>
      <c r="D91" s="1">
        <v>33</v>
      </c>
      <c r="E91" s="1" t="s">
        <v>41</v>
      </c>
      <c r="F91" s="1">
        <v>4</v>
      </c>
      <c r="G91" s="1" t="s">
        <v>135</v>
      </c>
      <c r="H91" s="1">
        <v>250</v>
      </c>
      <c r="I91" s="1" t="s">
        <v>118</v>
      </c>
      <c r="J91" s="1">
        <f t="shared" si="12"/>
        <v>2.321</v>
      </c>
      <c r="K91" s="1">
        <f t="shared" si="14"/>
        <v>11.799999999999999</v>
      </c>
      <c r="L91" s="1">
        <f t="shared" si="9"/>
        <v>29</v>
      </c>
      <c r="M91" s="1">
        <f t="shared" si="10"/>
        <v>22.414</v>
      </c>
      <c r="N91" s="2">
        <f t="shared" si="13"/>
        <v>1.14</v>
      </c>
      <c r="O91" s="2">
        <f t="shared" si="11"/>
        <v>80.05</v>
      </c>
      <c r="P91" s="2">
        <f t="shared" si="15"/>
        <v>4.071428571428571</v>
      </c>
      <c r="Q91" s="1">
        <v>9</v>
      </c>
      <c r="R91" s="1">
        <f t="shared" si="8"/>
        <v>31.034</v>
      </c>
    </row>
    <row r="92" spans="1:18" ht="15">
      <c r="A92" s="1" t="s">
        <v>84</v>
      </c>
      <c r="B92" s="1">
        <v>400</v>
      </c>
      <c r="C92" s="1">
        <v>650</v>
      </c>
      <c r="D92" s="1">
        <v>56</v>
      </c>
      <c r="E92" s="1" t="s">
        <v>41</v>
      </c>
      <c r="F92" s="1">
        <v>4</v>
      </c>
      <c r="G92" s="1" t="s">
        <v>140</v>
      </c>
      <c r="H92" s="1">
        <v>450</v>
      </c>
      <c r="I92" s="1" t="s">
        <v>118</v>
      </c>
      <c r="J92" s="1">
        <f t="shared" si="12"/>
        <v>1.625</v>
      </c>
      <c r="K92" s="1">
        <f t="shared" si="14"/>
        <v>14.000000000000002</v>
      </c>
      <c r="L92" s="1">
        <f t="shared" si="9"/>
        <v>35</v>
      </c>
      <c r="M92" s="1">
        <f t="shared" si="10"/>
        <v>18.571</v>
      </c>
      <c r="N92" s="2">
        <f t="shared" si="13"/>
        <v>1.6</v>
      </c>
      <c r="O92" s="2">
        <f t="shared" si="11"/>
        <v>46.4275</v>
      </c>
      <c r="P92" s="2">
        <f t="shared" si="15"/>
        <v>4</v>
      </c>
      <c r="Q92" s="1">
        <v>13</v>
      </c>
      <c r="R92" s="1">
        <f t="shared" si="8"/>
        <v>37.143</v>
      </c>
    </row>
    <row r="93" ht="28.5">
      <c r="A93" s="3" t="s">
        <v>85</v>
      </c>
    </row>
    <row r="94" spans="1:18" ht="15">
      <c r="A94" s="1" t="s">
        <v>86</v>
      </c>
      <c r="B94" s="1">
        <v>125</v>
      </c>
      <c r="C94" s="1">
        <v>320</v>
      </c>
      <c r="D94" s="1">
        <v>19</v>
      </c>
      <c r="E94" s="1" t="s">
        <v>130</v>
      </c>
      <c r="F94" s="1">
        <v>4</v>
      </c>
      <c r="G94" s="1" t="s">
        <v>135</v>
      </c>
      <c r="H94" s="1" t="s">
        <v>31</v>
      </c>
      <c r="I94" s="1" t="s">
        <v>118</v>
      </c>
      <c r="J94" s="1">
        <f t="shared" si="12"/>
        <v>2.56</v>
      </c>
      <c r="K94" s="1">
        <f t="shared" si="14"/>
        <v>15.2</v>
      </c>
      <c r="L94" s="1">
        <f t="shared" si="9"/>
        <v>21.25</v>
      </c>
      <c r="M94" s="1">
        <f t="shared" si="10"/>
        <v>15.059</v>
      </c>
      <c r="N94" s="2">
        <f t="shared" si="13"/>
        <v>0.89</v>
      </c>
      <c r="O94" s="2">
        <f t="shared" si="11"/>
        <v>120.472</v>
      </c>
      <c r="P94" s="2">
        <f t="shared" si="15"/>
        <v>7.12</v>
      </c>
      <c r="Q94" s="1">
        <v>4</v>
      </c>
      <c r="R94" s="1">
        <f t="shared" si="8"/>
        <v>18.824</v>
      </c>
    </row>
    <row r="95" spans="1:18" ht="15">
      <c r="A95" s="1" t="s">
        <v>87</v>
      </c>
      <c r="B95" s="1">
        <v>250</v>
      </c>
      <c r="C95" s="1">
        <v>640</v>
      </c>
      <c r="D95" s="1">
        <v>38</v>
      </c>
      <c r="E95" s="1" t="s">
        <v>130</v>
      </c>
      <c r="F95" s="1">
        <v>5</v>
      </c>
      <c r="G95" s="1" t="s">
        <v>135</v>
      </c>
      <c r="H95" s="1" t="s">
        <v>31</v>
      </c>
      <c r="I95" s="1" t="s">
        <v>118</v>
      </c>
      <c r="J95" s="1">
        <f t="shared" si="12"/>
        <v>2.56</v>
      </c>
      <c r="K95" s="1">
        <f t="shared" si="14"/>
        <v>15.2</v>
      </c>
      <c r="L95" s="1">
        <f t="shared" si="9"/>
        <v>27.5</v>
      </c>
      <c r="M95" s="1">
        <f t="shared" si="10"/>
        <v>23.273</v>
      </c>
      <c r="N95" s="2">
        <f t="shared" si="13"/>
        <v>1.38</v>
      </c>
      <c r="O95" s="2">
        <f t="shared" si="11"/>
        <v>93.092</v>
      </c>
      <c r="P95" s="2">
        <f t="shared" si="15"/>
        <v>5.52</v>
      </c>
      <c r="Q95" s="1">
        <v>8</v>
      </c>
      <c r="R95" s="1">
        <f t="shared" si="8"/>
        <v>29.091</v>
      </c>
    </row>
    <row r="96" spans="1:18" ht="15">
      <c r="A96" s="1" t="s">
        <v>96</v>
      </c>
      <c r="B96" s="1">
        <v>750</v>
      </c>
      <c r="C96" s="1">
        <v>1800</v>
      </c>
      <c r="D96" s="1">
        <v>111</v>
      </c>
      <c r="E96" s="1" t="s">
        <v>130</v>
      </c>
      <c r="F96" s="1">
        <v>8</v>
      </c>
      <c r="G96" s="1" t="s">
        <v>135</v>
      </c>
      <c r="H96" s="1" t="s">
        <v>31</v>
      </c>
      <c r="I96" s="1" t="s">
        <v>118</v>
      </c>
      <c r="J96" s="1">
        <f t="shared" si="12"/>
        <v>2.4</v>
      </c>
      <c r="K96" s="1">
        <f t="shared" si="14"/>
        <v>14.799999999999999</v>
      </c>
      <c r="L96" s="1">
        <f t="shared" si="9"/>
        <v>52.5</v>
      </c>
      <c r="M96" s="1">
        <f t="shared" si="10"/>
        <v>34.286</v>
      </c>
      <c r="N96" s="2">
        <f t="shared" si="13"/>
        <v>2.11</v>
      </c>
      <c r="O96" s="2">
        <f t="shared" si="11"/>
        <v>45.7146666667</v>
      </c>
      <c r="P96" s="2">
        <f t="shared" si="15"/>
        <v>2.813333333333333</v>
      </c>
      <c r="Q96" s="1">
        <v>23</v>
      </c>
      <c r="R96" s="1">
        <f t="shared" si="8"/>
        <v>43.81</v>
      </c>
    </row>
    <row r="97" spans="1:18" ht="15">
      <c r="A97" s="1" t="s">
        <v>88</v>
      </c>
      <c r="B97" s="1">
        <v>190</v>
      </c>
      <c r="C97" s="1">
        <v>375</v>
      </c>
      <c r="D97" s="1">
        <v>25</v>
      </c>
      <c r="E97" s="1" t="s">
        <v>133</v>
      </c>
      <c r="F97" s="1">
        <v>2</v>
      </c>
      <c r="G97" s="1" t="s">
        <v>139</v>
      </c>
      <c r="H97" s="1">
        <v>380</v>
      </c>
      <c r="I97" s="1" t="s">
        <v>122</v>
      </c>
      <c r="J97" s="1">
        <f t="shared" si="12"/>
        <v>1.974</v>
      </c>
      <c r="K97" s="1">
        <f t="shared" si="14"/>
        <v>13.200000000000001</v>
      </c>
      <c r="L97" s="1">
        <f t="shared" si="9"/>
        <v>24.5</v>
      </c>
      <c r="M97" s="1">
        <f t="shared" si="10"/>
        <v>15.306</v>
      </c>
      <c r="N97" s="2">
        <f t="shared" si="13"/>
        <v>1.02</v>
      </c>
      <c r="O97" s="2">
        <f t="shared" si="11"/>
        <v>80.5578947368</v>
      </c>
      <c r="P97" s="2">
        <f t="shared" si="15"/>
        <v>5.368421052631579</v>
      </c>
      <c r="Q97" s="1">
        <v>6</v>
      </c>
      <c r="R97" s="1">
        <f t="shared" si="8"/>
        <v>24.49</v>
      </c>
    </row>
    <row r="98" spans="1:18" ht="15">
      <c r="A98" s="1" t="s">
        <v>89</v>
      </c>
      <c r="B98" s="1">
        <v>380</v>
      </c>
      <c r="C98" s="1">
        <v>740</v>
      </c>
      <c r="D98" s="1">
        <v>50</v>
      </c>
      <c r="E98" s="1" t="s">
        <v>133</v>
      </c>
      <c r="F98" s="1">
        <v>4</v>
      </c>
      <c r="G98" s="1" t="s">
        <v>139</v>
      </c>
      <c r="H98" s="1">
        <v>400</v>
      </c>
      <c r="I98" s="1" t="s">
        <v>122</v>
      </c>
      <c r="J98" s="1">
        <f t="shared" si="12"/>
        <v>1.947</v>
      </c>
      <c r="K98" s="1">
        <f t="shared" si="14"/>
        <v>13.200000000000001</v>
      </c>
      <c r="L98" s="1">
        <f t="shared" si="9"/>
        <v>34</v>
      </c>
      <c r="M98" s="1">
        <f t="shared" si="10"/>
        <v>21.765</v>
      </c>
      <c r="N98" s="2">
        <f t="shared" si="13"/>
        <v>1.47</v>
      </c>
      <c r="O98" s="2">
        <f t="shared" si="11"/>
        <v>57.2763157895</v>
      </c>
      <c r="P98" s="2">
        <f t="shared" si="15"/>
        <v>3.8684210526315788</v>
      </c>
      <c r="Q98" s="1">
        <v>12</v>
      </c>
      <c r="R98" s="1">
        <f t="shared" si="8"/>
        <v>35.294</v>
      </c>
    </row>
    <row r="99" spans="1:18" ht="15">
      <c r="A99" s="1" t="s">
        <v>90</v>
      </c>
      <c r="B99" s="1">
        <v>235</v>
      </c>
      <c r="C99" s="1">
        <v>425</v>
      </c>
      <c r="D99" s="1">
        <v>26</v>
      </c>
      <c r="E99" s="1" t="s">
        <v>133</v>
      </c>
      <c r="F99" s="1">
        <v>2</v>
      </c>
      <c r="G99" s="1" t="s">
        <v>136</v>
      </c>
      <c r="H99" s="1">
        <v>400</v>
      </c>
      <c r="I99" s="1" t="s">
        <v>118</v>
      </c>
      <c r="J99" s="1">
        <f t="shared" si="12"/>
        <v>1.809</v>
      </c>
      <c r="K99" s="1">
        <f t="shared" si="14"/>
        <v>11.1</v>
      </c>
      <c r="L99" s="1">
        <f t="shared" si="9"/>
        <v>26.75</v>
      </c>
      <c r="M99" s="1">
        <f t="shared" si="10"/>
        <v>15.888</v>
      </c>
      <c r="N99" s="2">
        <f t="shared" si="13"/>
        <v>0.97</v>
      </c>
      <c r="O99" s="2">
        <f t="shared" si="11"/>
        <v>67.6085106383</v>
      </c>
      <c r="P99" s="2">
        <f t="shared" si="15"/>
        <v>4.127659574468085</v>
      </c>
      <c r="Q99" s="1">
        <v>8</v>
      </c>
      <c r="R99" s="1">
        <f t="shared" si="8"/>
        <v>29.907</v>
      </c>
    </row>
    <row r="100" spans="1:18" ht="15">
      <c r="A100" s="1" t="s">
        <v>91</v>
      </c>
      <c r="B100" s="1">
        <v>400</v>
      </c>
      <c r="C100" s="1">
        <v>700</v>
      </c>
      <c r="D100" s="1">
        <v>45</v>
      </c>
      <c r="E100" s="1" t="s">
        <v>133</v>
      </c>
      <c r="F100" s="1">
        <v>4</v>
      </c>
      <c r="G100" s="1" t="s">
        <v>136</v>
      </c>
      <c r="H100" s="1">
        <v>400</v>
      </c>
      <c r="I100" s="1" t="s">
        <v>118</v>
      </c>
      <c r="J100" s="1">
        <f t="shared" si="12"/>
        <v>1.75</v>
      </c>
      <c r="K100" s="1">
        <f t="shared" si="14"/>
        <v>11.3</v>
      </c>
      <c r="L100" s="1">
        <f t="shared" si="9"/>
        <v>35</v>
      </c>
      <c r="M100" s="1">
        <f t="shared" si="10"/>
        <v>20</v>
      </c>
      <c r="N100" s="2">
        <f t="shared" si="13"/>
        <v>1.29</v>
      </c>
      <c r="O100" s="2">
        <f t="shared" si="11"/>
        <v>50</v>
      </c>
      <c r="P100" s="2">
        <f t="shared" si="15"/>
        <v>3.225</v>
      </c>
      <c r="Q100" s="1">
        <v>13</v>
      </c>
      <c r="R100" s="1">
        <f t="shared" si="8"/>
        <v>37.143</v>
      </c>
    </row>
    <row r="101" spans="1:18" ht="15">
      <c r="A101" s="1" t="s">
        <v>92</v>
      </c>
      <c r="B101" s="1">
        <v>240</v>
      </c>
      <c r="C101" s="1">
        <v>650</v>
      </c>
      <c r="D101" s="1">
        <v>37</v>
      </c>
      <c r="E101" s="1" t="s">
        <v>131</v>
      </c>
      <c r="F101" s="1">
        <v>7</v>
      </c>
      <c r="G101" s="1" t="s">
        <v>136</v>
      </c>
      <c r="H101" s="1" t="s">
        <v>31</v>
      </c>
      <c r="I101" s="1" t="s">
        <v>118</v>
      </c>
      <c r="J101" s="1">
        <f t="shared" si="12"/>
        <v>2.708</v>
      </c>
      <c r="K101" s="1">
        <f t="shared" si="14"/>
        <v>15.4</v>
      </c>
      <c r="L101" s="1">
        <f t="shared" si="9"/>
        <v>27</v>
      </c>
      <c r="M101" s="1">
        <f t="shared" si="10"/>
        <v>24.074</v>
      </c>
      <c r="N101" s="2">
        <f t="shared" si="13"/>
        <v>1.37</v>
      </c>
      <c r="O101" s="2">
        <f t="shared" si="11"/>
        <v>100.3083333333</v>
      </c>
      <c r="P101" s="2">
        <f t="shared" si="15"/>
        <v>5.708333333333334</v>
      </c>
      <c r="Q101" s="1">
        <v>8</v>
      </c>
      <c r="R101" s="1">
        <f t="shared" si="8"/>
        <v>29.63</v>
      </c>
    </row>
    <row r="102" spans="1:18" ht="15">
      <c r="A102" s="1" t="s">
        <v>97</v>
      </c>
      <c r="B102" s="1">
        <v>300</v>
      </c>
      <c r="C102" s="1">
        <v>600</v>
      </c>
      <c r="D102" s="1">
        <v>45</v>
      </c>
      <c r="E102" s="1" t="s">
        <v>132</v>
      </c>
      <c r="F102" s="1">
        <v>3</v>
      </c>
      <c r="G102" s="1" t="s">
        <v>135</v>
      </c>
      <c r="H102" s="1">
        <v>600</v>
      </c>
      <c r="I102" s="1" t="s">
        <v>118</v>
      </c>
      <c r="J102" s="1">
        <f t="shared" si="12"/>
        <v>2</v>
      </c>
      <c r="K102" s="1">
        <f t="shared" si="14"/>
        <v>15</v>
      </c>
      <c r="L102" s="1">
        <f t="shared" si="9"/>
        <v>30</v>
      </c>
      <c r="M102" s="1">
        <f t="shared" si="10"/>
        <v>20</v>
      </c>
      <c r="N102" s="2">
        <f t="shared" si="13"/>
        <v>1.5</v>
      </c>
      <c r="O102" s="2">
        <f t="shared" si="11"/>
        <v>66.6666666667</v>
      </c>
      <c r="P102" s="2">
        <f t="shared" si="15"/>
        <v>5</v>
      </c>
      <c r="Q102" s="1">
        <v>10</v>
      </c>
      <c r="R102" s="1">
        <f t="shared" si="8"/>
        <v>33.333</v>
      </c>
    </row>
    <row r="103" spans="1:18" ht="15">
      <c r="A103" s="1" t="s">
        <v>93</v>
      </c>
      <c r="B103" s="1">
        <v>450</v>
      </c>
      <c r="C103" s="1">
        <v>850</v>
      </c>
      <c r="D103" s="1">
        <v>57</v>
      </c>
      <c r="E103" s="1" t="s">
        <v>132</v>
      </c>
      <c r="F103" s="1">
        <v>4</v>
      </c>
      <c r="G103" s="1" t="s">
        <v>135</v>
      </c>
      <c r="H103" s="1">
        <v>600</v>
      </c>
      <c r="I103" s="1" t="s">
        <v>118</v>
      </c>
      <c r="J103" s="1">
        <f t="shared" si="12"/>
        <v>1.889</v>
      </c>
      <c r="K103" s="1">
        <f t="shared" si="14"/>
        <v>12.7</v>
      </c>
      <c r="L103" s="1">
        <f t="shared" si="9"/>
        <v>37.5</v>
      </c>
      <c r="M103" s="1">
        <f t="shared" si="10"/>
        <v>22.667</v>
      </c>
      <c r="N103" s="2">
        <f t="shared" si="13"/>
        <v>1.52</v>
      </c>
      <c r="O103" s="2">
        <f t="shared" si="11"/>
        <v>50.3711111111</v>
      </c>
      <c r="P103" s="2">
        <f t="shared" si="15"/>
        <v>3.3777777777777778</v>
      </c>
      <c r="Q103" s="1">
        <v>14</v>
      </c>
      <c r="R103" s="1">
        <f t="shared" si="8"/>
        <v>37.333</v>
      </c>
    </row>
    <row r="104" spans="1:18" ht="15">
      <c r="A104" s="1" t="s">
        <v>94</v>
      </c>
      <c r="B104" s="1">
        <v>520</v>
      </c>
      <c r="C104" s="1">
        <v>1000</v>
      </c>
      <c r="D104" s="1">
        <v>64</v>
      </c>
      <c r="E104" s="1" t="s">
        <v>41</v>
      </c>
      <c r="F104" s="1">
        <v>4</v>
      </c>
      <c r="G104" s="1" t="s">
        <v>136</v>
      </c>
      <c r="H104" s="1">
        <v>480</v>
      </c>
      <c r="I104" s="1" t="s">
        <v>118</v>
      </c>
      <c r="J104" s="1">
        <f t="shared" si="12"/>
        <v>1.923</v>
      </c>
      <c r="K104" s="1">
        <f t="shared" si="14"/>
        <v>12.3</v>
      </c>
      <c r="L104" s="1">
        <f t="shared" si="9"/>
        <v>41</v>
      </c>
      <c r="M104" s="1">
        <f t="shared" si="10"/>
        <v>24.39</v>
      </c>
      <c r="N104" s="2">
        <f t="shared" si="13"/>
        <v>1.56</v>
      </c>
      <c r="O104" s="2">
        <f t="shared" si="11"/>
        <v>46.9038461538</v>
      </c>
      <c r="P104" s="2">
        <f t="shared" si="15"/>
        <v>3</v>
      </c>
      <c r="Q104" s="1">
        <v>16</v>
      </c>
      <c r="R104" s="1">
        <f t="shared" si="8"/>
        <v>39.024</v>
      </c>
    </row>
    <row r="105" ht="28.5">
      <c r="A105" s="3" t="s">
        <v>98</v>
      </c>
    </row>
    <row r="106" spans="1:18" ht="15">
      <c r="A106" s="1" t="s">
        <v>99</v>
      </c>
      <c r="B106" s="1">
        <v>150</v>
      </c>
      <c r="C106" s="1">
        <v>300</v>
      </c>
      <c r="D106" s="1">
        <v>27</v>
      </c>
      <c r="E106" s="1" t="s">
        <v>131</v>
      </c>
      <c r="F106" s="1">
        <v>1</v>
      </c>
      <c r="G106" s="1" t="s">
        <v>139</v>
      </c>
      <c r="H106" s="1">
        <v>400</v>
      </c>
      <c r="I106" s="1" t="s">
        <v>118</v>
      </c>
      <c r="J106" s="1">
        <f t="shared" si="12"/>
        <v>2</v>
      </c>
      <c r="K106" s="1">
        <f t="shared" si="14"/>
        <v>18</v>
      </c>
      <c r="L106" s="1">
        <f t="shared" si="9"/>
        <v>22.5</v>
      </c>
      <c r="M106" s="1">
        <f t="shared" si="10"/>
        <v>13.333</v>
      </c>
      <c r="N106" s="2">
        <f t="shared" si="13"/>
        <v>1.2</v>
      </c>
      <c r="O106" s="2">
        <f t="shared" si="11"/>
        <v>88.8866666667</v>
      </c>
      <c r="P106" s="2">
        <f t="shared" si="15"/>
        <v>8</v>
      </c>
      <c r="Q106" s="1">
        <v>5</v>
      </c>
      <c r="R106" s="1">
        <f t="shared" si="8"/>
        <v>22.222</v>
      </c>
    </row>
    <row r="107" spans="1:18" ht="15">
      <c r="A107" s="1" t="s">
        <v>100</v>
      </c>
      <c r="B107" s="1">
        <v>350</v>
      </c>
      <c r="C107" s="1">
        <v>500</v>
      </c>
      <c r="D107" s="1">
        <v>50</v>
      </c>
      <c r="E107" s="1" t="s">
        <v>131</v>
      </c>
      <c r="F107" s="1">
        <v>3</v>
      </c>
      <c r="G107" s="1" t="s">
        <v>139</v>
      </c>
      <c r="H107" s="1">
        <v>425</v>
      </c>
      <c r="I107" s="1" t="s">
        <v>118</v>
      </c>
      <c r="J107" s="1">
        <f t="shared" si="12"/>
        <v>1.429</v>
      </c>
      <c r="K107" s="1">
        <f t="shared" si="14"/>
        <v>14.299999999999999</v>
      </c>
      <c r="L107" s="1">
        <f t="shared" si="9"/>
        <v>32.5</v>
      </c>
      <c r="M107" s="1">
        <f t="shared" si="10"/>
        <v>15.385</v>
      </c>
      <c r="N107" s="2">
        <f t="shared" si="13"/>
        <v>1.54</v>
      </c>
      <c r="O107" s="2">
        <f t="shared" si="11"/>
        <v>43.9571428571</v>
      </c>
      <c r="P107" s="2">
        <f t="shared" si="15"/>
        <v>4.4</v>
      </c>
      <c r="Q107" s="1">
        <v>11</v>
      </c>
      <c r="R107" s="1">
        <f t="shared" si="8"/>
        <v>33.846</v>
      </c>
    </row>
    <row r="108" spans="1:18" ht="15">
      <c r="A108" s="1" t="s">
        <v>101</v>
      </c>
      <c r="B108" s="1">
        <v>750</v>
      </c>
      <c r="C108" s="1">
        <v>900</v>
      </c>
      <c r="D108" s="1">
        <v>100</v>
      </c>
      <c r="E108" s="1" t="s">
        <v>131</v>
      </c>
      <c r="F108" s="1">
        <v>5</v>
      </c>
      <c r="G108" s="1" t="s">
        <v>139</v>
      </c>
      <c r="H108" s="1">
        <v>460</v>
      </c>
      <c r="I108" s="1" t="s">
        <v>118</v>
      </c>
      <c r="J108" s="1">
        <f t="shared" si="12"/>
        <v>1.2</v>
      </c>
      <c r="K108" s="1">
        <f t="shared" si="14"/>
        <v>13.3</v>
      </c>
      <c r="L108" s="1">
        <f t="shared" si="9"/>
        <v>52.5</v>
      </c>
      <c r="M108" s="1">
        <f t="shared" si="10"/>
        <v>17.143</v>
      </c>
      <c r="N108" s="2">
        <f t="shared" si="13"/>
        <v>1.9</v>
      </c>
      <c r="O108" s="2">
        <f t="shared" si="11"/>
        <v>22.8573333333</v>
      </c>
      <c r="P108" s="2">
        <f t="shared" si="15"/>
        <v>2.533333333333333</v>
      </c>
      <c r="Q108" s="1">
        <v>23</v>
      </c>
      <c r="R108" s="1">
        <f t="shared" si="8"/>
        <v>43.81</v>
      </c>
    </row>
    <row r="109" spans="1:18" ht="15">
      <c r="A109" s="1" t="s">
        <v>102</v>
      </c>
      <c r="B109" s="1">
        <v>190</v>
      </c>
      <c r="C109" s="1">
        <v>325</v>
      </c>
      <c r="D109" s="1">
        <v>31</v>
      </c>
      <c r="E109" s="1" t="s">
        <v>41</v>
      </c>
      <c r="F109" s="1">
        <v>1</v>
      </c>
      <c r="G109" s="1" t="s">
        <v>140</v>
      </c>
      <c r="H109" s="1">
        <v>375</v>
      </c>
      <c r="I109" s="1" t="s">
        <v>118</v>
      </c>
      <c r="J109" s="1">
        <f t="shared" si="12"/>
        <v>1.711</v>
      </c>
      <c r="K109" s="1">
        <f t="shared" si="14"/>
        <v>16.3</v>
      </c>
      <c r="L109" s="1">
        <f t="shared" si="9"/>
        <v>24.5</v>
      </c>
      <c r="M109" s="1">
        <f t="shared" si="10"/>
        <v>13.265</v>
      </c>
      <c r="N109" s="2">
        <f t="shared" si="13"/>
        <v>1.27</v>
      </c>
      <c r="O109" s="2">
        <f t="shared" si="11"/>
        <v>69.8157894737</v>
      </c>
      <c r="P109" s="2">
        <f t="shared" si="15"/>
        <v>6.68421052631579</v>
      </c>
      <c r="Q109" s="1">
        <v>6</v>
      </c>
      <c r="R109" s="1">
        <f t="shared" si="8"/>
        <v>24.49</v>
      </c>
    </row>
    <row r="110" spans="1:18" ht="15">
      <c r="A110" s="1" t="s">
        <v>103</v>
      </c>
      <c r="B110" s="1">
        <v>450</v>
      </c>
      <c r="C110" s="1">
        <v>550</v>
      </c>
      <c r="D110" s="1">
        <v>46</v>
      </c>
      <c r="E110" s="1" t="s">
        <v>41</v>
      </c>
      <c r="F110" s="1">
        <v>3</v>
      </c>
      <c r="G110" s="1" t="s">
        <v>140</v>
      </c>
      <c r="H110" s="1">
        <v>375</v>
      </c>
      <c r="I110" s="1" t="s">
        <v>118</v>
      </c>
      <c r="J110" s="1">
        <f t="shared" si="12"/>
        <v>1.222</v>
      </c>
      <c r="K110" s="1">
        <f t="shared" si="14"/>
        <v>10.2</v>
      </c>
      <c r="L110" s="1">
        <f t="shared" si="9"/>
        <v>37.5</v>
      </c>
      <c r="M110" s="1">
        <f t="shared" si="10"/>
        <v>14.667</v>
      </c>
      <c r="N110" s="2">
        <f t="shared" si="13"/>
        <v>1.23</v>
      </c>
      <c r="O110" s="2">
        <f t="shared" si="11"/>
        <v>32.5933333333</v>
      </c>
      <c r="P110" s="2">
        <f t="shared" si="15"/>
        <v>2.7333333333333334</v>
      </c>
      <c r="Q110" s="1">
        <v>14</v>
      </c>
      <c r="R110" s="1">
        <f t="shared" si="8"/>
        <v>37.333</v>
      </c>
    </row>
    <row r="111" spans="1:18" ht="15">
      <c r="A111" s="1" t="s">
        <v>104</v>
      </c>
      <c r="B111" s="1">
        <v>200</v>
      </c>
      <c r="C111" s="1">
        <v>375</v>
      </c>
      <c r="D111" s="1">
        <v>30</v>
      </c>
      <c r="E111" s="1" t="s">
        <v>131</v>
      </c>
      <c r="F111" s="1">
        <v>1</v>
      </c>
      <c r="G111" s="1" t="s">
        <v>136</v>
      </c>
      <c r="H111" s="1" t="s">
        <v>31</v>
      </c>
      <c r="I111" s="1" t="s">
        <v>127</v>
      </c>
      <c r="J111" s="1">
        <f t="shared" si="12"/>
        <v>1.875</v>
      </c>
      <c r="K111" s="1">
        <f t="shared" si="14"/>
        <v>15</v>
      </c>
      <c r="L111" s="1">
        <f t="shared" si="9"/>
        <v>25</v>
      </c>
      <c r="M111" s="1">
        <f t="shared" si="10"/>
        <v>15</v>
      </c>
      <c r="N111" s="2">
        <f t="shared" si="13"/>
        <v>1.2</v>
      </c>
      <c r="O111" s="2">
        <f t="shared" si="11"/>
        <v>75</v>
      </c>
      <c r="P111" s="2">
        <f t="shared" si="15"/>
        <v>6</v>
      </c>
      <c r="Q111" s="1">
        <v>7</v>
      </c>
      <c r="R111" s="1">
        <f t="shared" si="8"/>
        <v>28</v>
      </c>
    </row>
    <row r="112" spans="1:18" ht="15">
      <c r="A112" s="1" t="s">
        <v>105</v>
      </c>
      <c r="B112" s="1">
        <v>375</v>
      </c>
      <c r="C112" s="1">
        <v>575</v>
      </c>
      <c r="D112" s="1">
        <v>60</v>
      </c>
      <c r="E112" s="1" t="s">
        <v>131</v>
      </c>
      <c r="F112" s="1">
        <v>2</v>
      </c>
      <c r="G112" s="1" t="s">
        <v>136</v>
      </c>
      <c r="H112" s="1" t="s">
        <v>31</v>
      </c>
      <c r="I112" s="1" t="s">
        <v>127</v>
      </c>
      <c r="J112" s="1">
        <f t="shared" si="12"/>
        <v>1.533</v>
      </c>
      <c r="K112" s="1">
        <f t="shared" si="14"/>
        <v>16</v>
      </c>
      <c r="L112" s="1">
        <f t="shared" si="9"/>
        <v>33.75</v>
      </c>
      <c r="M112" s="1">
        <f t="shared" si="10"/>
        <v>17.037</v>
      </c>
      <c r="N112" s="2">
        <f t="shared" si="13"/>
        <v>1.78</v>
      </c>
      <c r="O112" s="2">
        <f t="shared" si="11"/>
        <v>45.432</v>
      </c>
      <c r="P112" s="2">
        <f t="shared" si="15"/>
        <v>4.746666666666666</v>
      </c>
      <c r="Q112" s="1">
        <v>12</v>
      </c>
      <c r="R112" s="1">
        <f t="shared" si="8"/>
        <v>35.556</v>
      </c>
    </row>
    <row r="113" spans="1:18" ht="15">
      <c r="A113" s="1" t="s">
        <v>106</v>
      </c>
      <c r="B113" s="1">
        <v>230</v>
      </c>
      <c r="C113" s="1">
        <v>425</v>
      </c>
      <c r="D113" s="1">
        <v>37</v>
      </c>
      <c r="E113" s="1" t="s">
        <v>133</v>
      </c>
      <c r="F113" s="1">
        <v>5</v>
      </c>
      <c r="G113" s="1" t="s">
        <v>139</v>
      </c>
      <c r="H113" s="1" t="s">
        <v>31</v>
      </c>
      <c r="I113" s="1" t="s">
        <v>123</v>
      </c>
      <c r="J113" s="1">
        <f t="shared" si="12"/>
        <v>1.848</v>
      </c>
      <c r="K113" s="1">
        <f t="shared" si="14"/>
        <v>16.1</v>
      </c>
      <c r="L113" s="1">
        <f t="shared" si="9"/>
        <v>26.5</v>
      </c>
      <c r="M113" s="1">
        <f t="shared" si="10"/>
        <v>16.038</v>
      </c>
      <c r="N113" s="2">
        <f t="shared" si="13"/>
        <v>1.4</v>
      </c>
      <c r="O113" s="2">
        <f t="shared" si="11"/>
        <v>69.7304347826</v>
      </c>
      <c r="P113" s="2">
        <f t="shared" si="15"/>
        <v>6.08695652173913</v>
      </c>
      <c r="Q113" s="1">
        <v>7</v>
      </c>
      <c r="R113" s="1">
        <f t="shared" si="8"/>
        <v>26.415</v>
      </c>
    </row>
    <row r="114" spans="1:18" ht="15">
      <c r="A114" s="1" t="s">
        <v>107</v>
      </c>
      <c r="B114" s="1">
        <v>470</v>
      </c>
      <c r="C114" s="1">
        <v>700</v>
      </c>
      <c r="D114" s="1">
        <v>77</v>
      </c>
      <c r="E114" s="1" t="s">
        <v>133</v>
      </c>
      <c r="F114" s="1">
        <v>8</v>
      </c>
      <c r="G114" s="1" t="s">
        <v>139</v>
      </c>
      <c r="H114" s="1" t="s">
        <v>31</v>
      </c>
      <c r="I114" s="1" t="s">
        <v>123</v>
      </c>
      <c r="J114" s="1">
        <f t="shared" si="12"/>
        <v>1.489</v>
      </c>
      <c r="K114" s="1">
        <f t="shared" si="14"/>
        <v>16.400000000000002</v>
      </c>
      <c r="L114" s="1">
        <f t="shared" si="9"/>
        <v>38.5</v>
      </c>
      <c r="M114" s="1">
        <f t="shared" si="10"/>
        <v>18.182</v>
      </c>
      <c r="N114" s="2">
        <f t="shared" si="13"/>
        <v>2</v>
      </c>
      <c r="O114" s="2">
        <f t="shared" si="11"/>
        <v>38.685106383</v>
      </c>
      <c r="P114" s="2">
        <f t="shared" si="15"/>
        <v>4.25531914893617</v>
      </c>
      <c r="Q114" s="1">
        <v>15</v>
      </c>
      <c r="R114" s="1">
        <f t="shared" si="8"/>
        <v>38.961</v>
      </c>
    </row>
    <row r="115" spans="1:18" ht="15">
      <c r="A115" s="1" t="s">
        <v>108</v>
      </c>
      <c r="B115" s="1">
        <v>260</v>
      </c>
      <c r="C115" s="1">
        <v>460</v>
      </c>
      <c r="D115" s="1">
        <v>28</v>
      </c>
      <c r="E115" s="1" t="s">
        <v>133</v>
      </c>
      <c r="F115" s="1">
        <v>2</v>
      </c>
      <c r="G115" s="1" t="s">
        <v>139</v>
      </c>
      <c r="H115" s="1">
        <v>350</v>
      </c>
      <c r="I115" s="1" t="s">
        <v>118</v>
      </c>
      <c r="J115" s="1">
        <f t="shared" si="12"/>
        <v>1.769</v>
      </c>
      <c r="K115" s="1">
        <f t="shared" si="14"/>
        <v>10.8</v>
      </c>
      <c r="L115" s="1">
        <f t="shared" si="9"/>
        <v>28</v>
      </c>
      <c r="M115" s="1">
        <f t="shared" si="10"/>
        <v>16.429</v>
      </c>
      <c r="N115" s="2">
        <f t="shared" si="13"/>
        <v>1</v>
      </c>
      <c r="O115" s="2">
        <f t="shared" si="11"/>
        <v>63.1884615385</v>
      </c>
      <c r="P115" s="2">
        <f t="shared" si="15"/>
        <v>3.8461538461538463</v>
      </c>
      <c r="Q115" s="1">
        <v>8</v>
      </c>
      <c r="R115" s="1">
        <f t="shared" si="8"/>
        <v>28.571</v>
      </c>
    </row>
    <row r="116" spans="1:18" ht="15">
      <c r="A116" s="1" t="s">
        <v>109</v>
      </c>
      <c r="B116" s="1">
        <v>285</v>
      </c>
      <c r="C116" s="1">
        <v>400</v>
      </c>
      <c r="D116" s="1">
        <v>26</v>
      </c>
      <c r="E116" s="1" t="s">
        <v>132</v>
      </c>
      <c r="F116" s="1">
        <v>2</v>
      </c>
      <c r="G116" s="1" t="s">
        <v>135</v>
      </c>
      <c r="H116" s="1">
        <v>1000</v>
      </c>
      <c r="I116" s="1" t="s">
        <v>122</v>
      </c>
      <c r="J116" s="1">
        <f t="shared" si="12"/>
        <v>1.404</v>
      </c>
      <c r="K116" s="1">
        <f t="shared" si="14"/>
        <v>9.1</v>
      </c>
      <c r="L116" s="1">
        <f t="shared" si="9"/>
        <v>29.25</v>
      </c>
      <c r="M116" s="1">
        <f t="shared" si="10"/>
        <v>13.675</v>
      </c>
      <c r="N116" s="2">
        <f t="shared" si="13"/>
        <v>0.89</v>
      </c>
      <c r="O116" s="2">
        <f t="shared" si="11"/>
        <v>47.9824561404</v>
      </c>
      <c r="P116" s="2">
        <f t="shared" si="15"/>
        <v>3.1228070175438596</v>
      </c>
      <c r="Q116" s="1">
        <v>9</v>
      </c>
      <c r="R116" s="1">
        <f t="shared" si="8"/>
        <v>30.769</v>
      </c>
    </row>
    <row r="117" ht="28.5">
      <c r="A117" s="3" t="s">
        <v>110</v>
      </c>
    </row>
    <row r="118" spans="1:18" ht="15">
      <c r="A118" s="1" t="s">
        <v>148</v>
      </c>
      <c r="B118" s="1">
        <v>160</v>
      </c>
      <c r="C118" s="1">
        <v>300</v>
      </c>
      <c r="D118" s="1">
        <v>25</v>
      </c>
      <c r="E118" s="1" t="s">
        <v>131</v>
      </c>
      <c r="F118" s="1">
        <v>4</v>
      </c>
      <c r="G118" s="1" t="s">
        <v>139</v>
      </c>
      <c r="H118" s="1">
        <v>550</v>
      </c>
      <c r="I118" s="1" t="s">
        <v>123</v>
      </c>
      <c r="J118" s="1">
        <f t="shared" si="12"/>
        <v>1.875</v>
      </c>
      <c r="K118" s="1">
        <f t="shared" si="14"/>
        <v>15.6</v>
      </c>
      <c r="L118" s="1">
        <f t="shared" si="9"/>
        <v>23</v>
      </c>
      <c r="M118" s="1">
        <f t="shared" si="10"/>
        <v>13.043</v>
      </c>
      <c r="N118" s="2">
        <f t="shared" si="13"/>
        <v>1.09</v>
      </c>
      <c r="O118" s="2">
        <f t="shared" si="11"/>
        <v>81.51875</v>
      </c>
      <c r="P118" s="2">
        <f t="shared" si="15"/>
        <v>6.812500000000001</v>
      </c>
      <c r="Q118" s="1">
        <v>5</v>
      </c>
      <c r="R118" s="1">
        <f t="shared" si="8"/>
        <v>21.739</v>
      </c>
    </row>
    <row r="119" spans="1:18" ht="15">
      <c r="A119" s="1" t="s">
        <v>147</v>
      </c>
      <c r="B119" s="1">
        <v>160</v>
      </c>
      <c r="C119" s="1">
        <v>300</v>
      </c>
      <c r="D119" s="1">
        <v>20</v>
      </c>
      <c r="E119" s="1" t="s">
        <v>131</v>
      </c>
      <c r="F119" s="1">
        <v>4</v>
      </c>
      <c r="G119" s="1" t="s">
        <v>139</v>
      </c>
      <c r="H119" s="1">
        <v>550</v>
      </c>
      <c r="I119" s="1" t="s">
        <v>123</v>
      </c>
      <c r="J119" s="1">
        <f>ROUND(C119/B119,3)</f>
        <v>1.875</v>
      </c>
      <c r="K119" s="1">
        <f t="shared" si="14"/>
        <v>12.5</v>
      </c>
      <c r="L119" s="1">
        <f t="shared" si="9"/>
        <v>23</v>
      </c>
      <c r="M119" s="1">
        <f t="shared" si="10"/>
        <v>13.043</v>
      </c>
      <c r="N119" s="2">
        <f>ROUND(D119/L119,2)</f>
        <v>0.87</v>
      </c>
      <c r="O119" s="2">
        <f t="shared" si="11"/>
        <v>81.51875</v>
      </c>
      <c r="P119" s="2">
        <f t="shared" si="15"/>
        <v>5.4375</v>
      </c>
      <c r="Q119" s="1">
        <v>5</v>
      </c>
      <c r="R119" s="1">
        <f t="shared" si="8"/>
        <v>21.739</v>
      </c>
    </row>
    <row r="120" spans="1:18" ht="15">
      <c r="A120" s="1" t="s">
        <v>149</v>
      </c>
      <c r="B120" s="1">
        <v>340</v>
      </c>
      <c r="C120" s="1">
        <v>625</v>
      </c>
      <c r="D120" s="1">
        <v>45</v>
      </c>
      <c r="E120" s="1" t="s">
        <v>131</v>
      </c>
      <c r="F120" s="1">
        <v>6</v>
      </c>
      <c r="G120" s="1" t="s">
        <v>139</v>
      </c>
      <c r="H120" s="1">
        <v>500</v>
      </c>
      <c r="I120" s="1" t="s">
        <v>123</v>
      </c>
      <c r="J120" s="1">
        <f t="shared" si="12"/>
        <v>1.838</v>
      </c>
      <c r="K120" s="1">
        <f t="shared" si="14"/>
        <v>13.200000000000001</v>
      </c>
      <c r="L120" s="1">
        <f t="shared" si="9"/>
        <v>32</v>
      </c>
      <c r="M120" s="1">
        <f t="shared" si="10"/>
        <v>19.531</v>
      </c>
      <c r="N120" s="2">
        <f t="shared" si="13"/>
        <v>1.41</v>
      </c>
      <c r="O120" s="2">
        <f t="shared" si="11"/>
        <v>57.4441176471</v>
      </c>
      <c r="P120" s="2">
        <f t="shared" si="15"/>
        <v>4.147058823529411</v>
      </c>
      <c r="Q120" s="1">
        <v>11</v>
      </c>
      <c r="R120" s="1">
        <f t="shared" si="8"/>
        <v>34.375</v>
      </c>
    </row>
    <row r="121" spans="1:18" ht="15">
      <c r="A121" s="1" t="s">
        <v>150</v>
      </c>
      <c r="B121" s="1">
        <v>340</v>
      </c>
      <c r="C121" s="1">
        <v>625</v>
      </c>
      <c r="D121" s="1">
        <v>36</v>
      </c>
      <c r="E121" s="1" t="s">
        <v>132</v>
      </c>
      <c r="F121" s="1">
        <v>6</v>
      </c>
      <c r="G121" s="1" t="s">
        <v>139</v>
      </c>
      <c r="H121" s="1">
        <v>100</v>
      </c>
      <c r="I121" s="1" t="s">
        <v>123</v>
      </c>
      <c r="J121" s="1">
        <f t="shared" si="12"/>
        <v>1.838</v>
      </c>
      <c r="K121" s="1">
        <f t="shared" si="14"/>
        <v>10.6</v>
      </c>
      <c r="L121" s="1">
        <f t="shared" si="9"/>
        <v>32</v>
      </c>
      <c r="M121" s="1">
        <f t="shared" si="10"/>
        <v>19.531</v>
      </c>
      <c r="N121" s="2">
        <f t="shared" si="13"/>
        <v>1.13</v>
      </c>
      <c r="O121" s="2">
        <f t="shared" si="11"/>
        <v>57.4441176471</v>
      </c>
      <c r="P121" s="2">
        <f t="shared" si="15"/>
        <v>3.3235294117647056</v>
      </c>
      <c r="Q121" s="1">
        <v>11</v>
      </c>
      <c r="R121" s="1">
        <f t="shared" si="8"/>
        <v>34.375</v>
      </c>
    </row>
    <row r="122" spans="1:18" ht="15">
      <c r="A122" s="1" t="s">
        <v>111</v>
      </c>
      <c r="B122" s="1">
        <v>180</v>
      </c>
      <c r="C122" s="1">
        <v>400</v>
      </c>
      <c r="D122" s="1">
        <v>33</v>
      </c>
      <c r="E122" s="1" t="s">
        <v>130</v>
      </c>
      <c r="F122" s="1">
        <v>5</v>
      </c>
      <c r="G122" s="1" t="s">
        <v>135</v>
      </c>
      <c r="H122" s="1">
        <v>375</v>
      </c>
      <c r="I122" s="1" t="s">
        <v>122</v>
      </c>
      <c r="J122" s="1">
        <f t="shared" si="12"/>
        <v>2.222</v>
      </c>
      <c r="K122" s="1">
        <f t="shared" si="14"/>
        <v>18.3</v>
      </c>
      <c r="L122" s="1">
        <f t="shared" si="9"/>
        <v>24</v>
      </c>
      <c r="M122" s="1">
        <f t="shared" si="10"/>
        <v>16.667</v>
      </c>
      <c r="N122" s="2">
        <f t="shared" si="13"/>
        <v>1.38</v>
      </c>
      <c r="O122" s="2">
        <f t="shared" si="11"/>
        <v>92.5944444444</v>
      </c>
      <c r="P122" s="2">
        <f t="shared" si="15"/>
        <v>7.666666666666666</v>
      </c>
      <c r="Q122" s="1">
        <v>6</v>
      </c>
      <c r="R122" s="1">
        <f t="shared" si="8"/>
        <v>25</v>
      </c>
    </row>
    <row r="123" spans="1:18" ht="15">
      <c r="A123" s="1" t="s">
        <v>112</v>
      </c>
      <c r="B123" s="1">
        <v>330</v>
      </c>
      <c r="C123" s="1">
        <v>600</v>
      </c>
      <c r="D123" s="1">
        <v>42</v>
      </c>
      <c r="E123" s="1" t="s">
        <v>130</v>
      </c>
      <c r="F123" s="1">
        <v>7</v>
      </c>
      <c r="G123" s="1" t="s">
        <v>135</v>
      </c>
      <c r="H123" s="1" t="s">
        <v>31</v>
      </c>
      <c r="I123" s="1" t="s">
        <v>118</v>
      </c>
      <c r="J123" s="1">
        <f t="shared" si="12"/>
        <v>1.818</v>
      </c>
      <c r="K123" s="1">
        <f t="shared" si="14"/>
        <v>12.7</v>
      </c>
      <c r="L123" s="1">
        <f t="shared" si="9"/>
        <v>31.5</v>
      </c>
      <c r="M123" s="1">
        <f t="shared" si="10"/>
        <v>19.048</v>
      </c>
      <c r="N123" s="2">
        <f t="shared" si="13"/>
        <v>1.33</v>
      </c>
      <c r="O123" s="2">
        <f t="shared" si="11"/>
        <v>57.7212121212</v>
      </c>
      <c r="P123" s="2">
        <f t="shared" si="15"/>
        <v>4.030303030303031</v>
      </c>
      <c r="Q123" s="1">
        <v>10</v>
      </c>
      <c r="R123" s="1">
        <f t="shared" si="8"/>
        <v>31.746</v>
      </c>
    </row>
    <row r="124" spans="1:18" ht="15">
      <c r="A124" s="1" t="s">
        <v>113</v>
      </c>
      <c r="B124" s="1">
        <v>380</v>
      </c>
      <c r="C124" s="1">
        <v>700</v>
      </c>
      <c r="D124" s="1">
        <v>50</v>
      </c>
      <c r="E124" s="1" t="s">
        <v>41</v>
      </c>
      <c r="F124" s="1">
        <v>8</v>
      </c>
      <c r="G124" s="1" t="s">
        <v>135</v>
      </c>
      <c r="H124" s="1">
        <v>550</v>
      </c>
      <c r="I124" s="1" t="s">
        <v>122</v>
      </c>
      <c r="J124" s="1">
        <f t="shared" si="12"/>
        <v>1.842</v>
      </c>
      <c r="K124" s="1">
        <f t="shared" si="14"/>
        <v>13.200000000000001</v>
      </c>
      <c r="L124" s="1">
        <f t="shared" si="9"/>
        <v>34</v>
      </c>
      <c r="M124" s="1">
        <f t="shared" si="10"/>
        <v>20.588</v>
      </c>
      <c r="N124" s="2">
        <f t="shared" si="13"/>
        <v>1.47</v>
      </c>
      <c r="O124" s="2">
        <f t="shared" si="11"/>
        <v>54.1789473684</v>
      </c>
      <c r="P124" s="2">
        <f t="shared" si="15"/>
        <v>3.8684210526315788</v>
      </c>
      <c r="Q124" s="1">
        <v>12</v>
      </c>
      <c r="R124" s="1">
        <f t="shared" si="8"/>
        <v>35.294</v>
      </c>
    </row>
    <row r="125" spans="1:18" ht="15">
      <c r="A125" s="1" t="s">
        <v>114</v>
      </c>
      <c r="B125" s="1">
        <v>430</v>
      </c>
      <c r="C125" s="1">
        <v>800</v>
      </c>
      <c r="D125" s="1">
        <v>71</v>
      </c>
      <c r="E125" s="1" t="s">
        <v>130</v>
      </c>
      <c r="F125" s="1">
        <v>12</v>
      </c>
      <c r="G125" s="1" t="s">
        <v>135</v>
      </c>
      <c r="H125" s="1">
        <v>400</v>
      </c>
      <c r="I125" s="1" t="s">
        <v>122</v>
      </c>
      <c r="J125" s="1">
        <f t="shared" si="12"/>
        <v>1.86</v>
      </c>
      <c r="K125" s="1">
        <f t="shared" si="14"/>
        <v>16.5</v>
      </c>
      <c r="L125" s="1">
        <f t="shared" si="9"/>
        <v>36.5</v>
      </c>
      <c r="M125" s="1">
        <f t="shared" si="10"/>
        <v>21.918</v>
      </c>
      <c r="N125" s="2">
        <f t="shared" si="13"/>
        <v>1.95</v>
      </c>
      <c r="O125" s="2">
        <f t="shared" si="11"/>
        <v>50.9720930233</v>
      </c>
      <c r="P125" s="2">
        <f t="shared" si="15"/>
        <v>4.534883720930232</v>
      </c>
      <c r="Q125" s="1">
        <v>13</v>
      </c>
      <c r="R125" s="1">
        <f t="shared" si="8"/>
        <v>35.616</v>
      </c>
    </row>
    <row r="126" spans="1:18" ht="15">
      <c r="A126" s="1" t="s">
        <v>115</v>
      </c>
      <c r="B126" s="1">
        <v>530</v>
      </c>
      <c r="C126" s="1">
        <v>800</v>
      </c>
      <c r="D126" s="1">
        <v>76</v>
      </c>
      <c r="E126" s="1" t="s">
        <v>130</v>
      </c>
      <c r="F126" s="1">
        <v>12</v>
      </c>
      <c r="G126" s="1" t="s">
        <v>135</v>
      </c>
      <c r="H126" s="1">
        <v>400</v>
      </c>
      <c r="I126" s="1" t="s">
        <v>122</v>
      </c>
      <c r="J126" s="1">
        <f t="shared" si="12"/>
        <v>1.509</v>
      </c>
      <c r="K126" s="1">
        <f t="shared" si="14"/>
        <v>14.299999999999999</v>
      </c>
      <c r="L126" s="1">
        <f t="shared" si="9"/>
        <v>41.5</v>
      </c>
      <c r="M126" s="1">
        <f t="shared" si="10"/>
        <v>19.277</v>
      </c>
      <c r="N126" s="2">
        <f t="shared" si="13"/>
        <v>1.83</v>
      </c>
      <c r="O126" s="2">
        <f t="shared" si="11"/>
        <v>36.3716981132</v>
      </c>
      <c r="P126" s="2">
        <f t="shared" si="15"/>
        <v>3.4528301886792456</v>
      </c>
      <c r="Q126" s="1">
        <v>16</v>
      </c>
      <c r="R126" s="1">
        <f t="shared" si="8"/>
        <v>38.554</v>
      </c>
    </row>
    <row r="127" spans="1:18" ht="15">
      <c r="A127" s="1" t="s">
        <v>116</v>
      </c>
      <c r="B127" s="1">
        <v>200</v>
      </c>
      <c r="C127" s="1">
        <v>175</v>
      </c>
      <c r="D127" s="1">
        <v>0</v>
      </c>
      <c r="E127" s="1" t="s">
        <v>41</v>
      </c>
      <c r="F127" s="1">
        <v>0</v>
      </c>
      <c r="G127" s="1" t="s">
        <v>140</v>
      </c>
      <c r="H127" s="1" t="s">
        <v>31</v>
      </c>
      <c r="I127" s="1" t="s">
        <v>118</v>
      </c>
      <c r="J127" s="1">
        <f t="shared" si="12"/>
        <v>0.875</v>
      </c>
      <c r="K127" s="1">
        <f t="shared" si="14"/>
        <v>0</v>
      </c>
      <c r="L127" s="1">
        <f t="shared" si="9"/>
        <v>25</v>
      </c>
      <c r="M127" s="1">
        <f t="shared" si="10"/>
        <v>7</v>
      </c>
      <c r="N127" s="2">
        <f t="shared" si="13"/>
        <v>0</v>
      </c>
      <c r="O127" s="2">
        <f t="shared" si="11"/>
        <v>35</v>
      </c>
      <c r="P127" s="2">
        <f t="shared" si="15"/>
        <v>0</v>
      </c>
      <c r="Q127" s="1">
        <v>7</v>
      </c>
      <c r="R127" s="1">
        <f t="shared" si="8"/>
        <v>28</v>
      </c>
    </row>
    <row r="128" spans="1:18" ht="15">
      <c r="A128" s="1" t="s">
        <v>119</v>
      </c>
      <c r="B128" s="1">
        <v>220</v>
      </c>
      <c r="C128" s="1">
        <v>500</v>
      </c>
      <c r="D128" s="1">
        <v>37</v>
      </c>
      <c r="E128" s="1" t="s">
        <v>41</v>
      </c>
      <c r="F128" s="1">
        <v>4</v>
      </c>
      <c r="G128" s="1" t="s">
        <v>139</v>
      </c>
      <c r="H128" s="1">
        <v>70</v>
      </c>
      <c r="I128" s="1" t="s">
        <v>122</v>
      </c>
      <c r="J128" s="1">
        <f t="shared" si="12"/>
        <v>2.273</v>
      </c>
      <c r="K128" s="1">
        <f t="shared" si="14"/>
        <v>16.8</v>
      </c>
      <c r="L128" s="1">
        <f t="shared" si="9"/>
        <v>26</v>
      </c>
      <c r="M128" s="1">
        <f t="shared" si="10"/>
        <v>19.231</v>
      </c>
      <c r="N128" s="2">
        <f t="shared" si="13"/>
        <v>1.42</v>
      </c>
      <c r="O128" s="2">
        <f t="shared" si="11"/>
        <v>87.4136363636</v>
      </c>
      <c r="P128" s="2">
        <f t="shared" si="15"/>
        <v>6.454545454545454</v>
      </c>
      <c r="Q128" s="1">
        <v>7</v>
      </c>
      <c r="R128" s="1">
        <f t="shared" si="8"/>
        <v>26.923</v>
      </c>
    </row>
    <row r="129" spans="1:18" ht="15">
      <c r="A129" s="1" t="s">
        <v>120</v>
      </c>
      <c r="B129" s="1">
        <v>360</v>
      </c>
      <c r="C129" s="1">
        <v>700</v>
      </c>
      <c r="D129" s="1">
        <v>66</v>
      </c>
      <c r="E129" s="1" t="s">
        <v>41</v>
      </c>
      <c r="F129" s="1">
        <v>7</v>
      </c>
      <c r="G129" s="1" t="s">
        <v>139</v>
      </c>
      <c r="H129" s="1">
        <v>70</v>
      </c>
      <c r="I129" s="1" t="s">
        <v>122</v>
      </c>
      <c r="J129" s="1">
        <f t="shared" si="12"/>
        <v>1.944</v>
      </c>
      <c r="K129" s="1">
        <f t="shared" si="14"/>
        <v>18.3</v>
      </c>
      <c r="L129" s="1">
        <f t="shared" si="9"/>
        <v>33</v>
      </c>
      <c r="M129" s="1">
        <f t="shared" si="10"/>
        <v>21.212</v>
      </c>
      <c r="N129" s="2">
        <f t="shared" si="13"/>
        <v>2</v>
      </c>
      <c r="O129" s="2">
        <f t="shared" si="11"/>
        <v>58.9222222222</v>
      </c>
      <c r="P129" s="2">
        <f t="shared" si="15"/>
        <v>5.555555555555555</v>
      </c>
      <c r="Q129" s="1">
        <v>14</v>
      </c>
      <c r="R129" s="1">
        <f t="shared" si="8"/>
        <v>42.424</v>
      </c>
    </row>
    <row r="130" spans="1:18" ht="15">
      <c r="A130" s="1" t="s">
        <v>121</v>
      </c>
      <c r="B130" s="1">
        <v>270</v>
      </c>
      <c r="C130" s="1">
        <v>525</v>
      </c>
      <c r="D130" s="1">
        <v>46</v>
      </c>
      <c r="E130" s="1" t="s">
        <v>134</v>
      </c>
      <c r="F130" s="1">
        <v>12</v>
      </c>
      <c r="G130" s="1" t="s">
        <v>136</v>
      </c>
      <c r="H130" s="1" t="s">
        <v>31</v>
      </c>
      <c r="I130" s="1" t="s">
        <v>122</v>
      </c>
      <c r="J130" s="1">
        <f t="shared" si="12"/>
        <v>1.944</v>
      </c>
      <c r="K130" s="1">
        <f t="shared" si="14"/>
        <v>17</v>
      </c>
      <c r="L130" s="1">
        <f t="shared" si="9"/>
        <v>28.5</v>
      </c>
      <c r="M130" s="1">
        <f t="shared" si="10"/>
        <v>18.421</v>
      </c>
      <c r="N130" s="2">
        <f t="shared" si="13"/>
        <v>1.61</v>
      </c>
      <c r="O130" s="2">
        <f t="shared" si="11"/>
        <v>68.2259259259</v>
      </c>
      <c r="P130" s="2">
        <f t="shared" si="15"/>
        <v>5.962962962962964</v>
      </c>
      <c r="Q130" s="1">
        <v>9</v>
      </c>
      <c r="R130" s="1">
        <f t="shared" si="8"/>
        <v>31.579</v>
      </c>
    </row>
    <row r="131" spans="1:18" ht="15">
      <c r="A131" s="1" t="s">
        <v>125</v>
      </c>
      <c r="B131" s="1">
        <v>770</v>
      </c>
      <c r="C131" s="1">
        <v>950</v>
      </c>
      <c r="D131" s="1">
        <v>92</v>
      </c>
      <c r="E131" s="1" t="s">
        <v>134</v>
      </c>
      <c r="F131" s="1">
        <v>15</v>
      </c>
      <c r="G131" s="1" t="s">
        <v>141</v>
      </c>
      <c r="H131" s="1" t="s">
        <v>31</v>
      </c>
      <c r="I131" s="1" t="s">
        <v>122</v>
      </c>
      <c r="J131" s="1">
        <f t="shared" si="12"/>
        <v>1.234</v>
      </c>
      <c r="K131" s="1">
        <f t="shared" si="14"/>
        <v>11.899999999999999</v>
      </c>
      <c r="L131" s="1">
        <f t="shared" si="9"/>
        <v>53.5</v>
      </c>
      <c r="M131" s="1">
        <f t="shared" si="10"/>
        <v>17.757</v>
      </c>
      <c r="N131" s="2">
        <f t="shared" si="13"/>
        <v>1.72</v>
      </c>
      <c r="O131" s="2">
        <f t="shared" si="11"/>
        <v>23.061038961</v>
      </c>
      <c r="P131" s="2">
        <f t="shared" si="15"/>
        <v>2.2337662337662336</v>
      </c>
      <c r="Q131" s="1">
        <v>24</v>
      </c>
      <c r="R131" s="1">
        <f t="shared" si="8"/>
        <v>44.86</v>
      </c>
    </row>
    <row r="132" spans="1:18" ht="15">
      <c r="A132" s="1" t="s">
        <v>124</v>
      </c>
      <c r="B132" s="1">
        <v>375</v>
      </c>
      <c r="C132" s="1">
        <v>1000</v>
      </c>
      <c r="D132" s="1">
        <v>56</v>
      </c>
      <c r="E132" s="1" t="s">
        <v>131</v>
      </c>
      <c r="F132" s="1">
        <v>9</v>
      </c>
      <c r="G132" s="1" t="s">
        <v>136</v>
      </c>
      <c r="H132" s="1" t="s">
        <v>31</v>
      </c>
      <c r="I132" s="1" t="s">
        <v>118</v>
      </c>
      <c r="J132" s="1">
        <f t="shared" si="12"/>
        <v>2.667</v>
      </c>
      <c r="K132" s="1">
        <f t="shared" si="14"/>
        <v>14.899999999999999</v>
      </c>
      <c r="L132" s="1">
        <f t="shared" si="9"/>
        <v>33.75</v>
      </c>
      <c r="M132" s="1">
        <f t="shared" si="10"/>
        <v>29.63</v>
      </c>
      <c r="N132" s="2">
        <f t="shared" si="13"/>
        <v>1.66</v>
      </c>
      <c r="O132" s="2">
        <f t="shared" si="11"/>
        <v>79.0133333333</v>
      </c>
      <c r="P132" s="2">
        <f t="shared" si="15"/>
        <v>4.426666666666667</v>
      </c>
      <c r="Q132" s="1">
        <v>12</v>
      </c>
      <c r="R132" s="1">
        <f>ROUND((Q132/L132)*100,3)</f>
        <v>35.556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COMP</cp:lastModifiedBy>
  <dcterms:created xsi:type="dcterms:W3CDTF">2008-12-04T08:06:11Z</dcterms:created>
  <dcterms:modified xsi:type="dcterms:W3CDTF">2010-02-19T12:15:04Z</dcterms:modified>
  <cp:category/>
  <cp:version/>
  <cp:contentType/>
  <cp:contentStatus/>
</cp:coreProperties>
</file>